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<sst xmlns="http://schemas.openxmlformats.org/spreadsheetml/2006/main" count="228" uniqueCount="225">
  <si>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</si>
  <si>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</si>
  <si>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</si>
  <si>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</si>
  <si>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</si>
  <si>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</si>
  <si>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</si>
  <si>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</si>
  <si>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</si>
  <si>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</si>
  <si>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</si>
  <si>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</si>
  <si>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</si>
  <si>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</si>
  <si>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</si>
  <si>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</si>
  <si>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</si>
  <si>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</si>
  <si>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</si>
  <si>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</si>
  <si>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</si>
  <si>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</si>
  <si>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</si>
  <si>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</si>
  <si>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</si>
  <si>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</si>
  <si>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</si>
  <si>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</si>
  <si>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</si>
  <si>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</si>
  <si>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</si>
  <si>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</si>
  <si>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</si>
  <si>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</si>
  <si>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</si>
  <si>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</si>
  <si>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</si>
  <si>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</si>
  <si>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</si>
  <si>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</si>
  <si>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</si>
  <si>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</si>
  <si>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</si>
  <si>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</si>
  <si>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</si>
  <si>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</si>
  <si>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</si>
  <si>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</si>
  <si>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</si>
  <si>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</si>
  <si>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</si>
  <si>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</si>
  <si>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</si>
  <si>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</si>
  <si>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</si>
  <si>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</si>
  <si>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</si>
  <si>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</si>
  <si>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</si>
  <si>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</si>
  <si>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</si>
  <si>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</si>
  <si>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</si>
  <si>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</si>
  <si>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</si>
  <si>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</si>
  <si>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</si>
  <si>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</si>
  <si>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</si>
  <si>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</si>
  <si>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</si>
  <si>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</si>
  <si>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</si>
  <si>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</si>
  <si>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</si>
  <si>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</si>
  <si>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</si>
  <si>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</si>
  <si>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</si>
  <si>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</si>
  <si>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</si>
  <si>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</si>
  <si>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</si>
  <si>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</si>
  <si>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</si>
  <si>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</si>
  <si>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</si>
  <si>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</si>
  <si>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</si>
  <si>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</si>
  <si>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</si>
  <si>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</si>
  <si>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</si>
  <si>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</si>
  <si>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</si>
  <si>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</si>
  <si>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</si>
  <si>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</si>
  <si>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</si>
  <si>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</si>
  <si>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</si>
  <si>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</si>
  <si>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</si>
  <si>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</si>
  <si>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</si>
  <si>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</si>
  <si>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</si>
  <si>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</si>
  <si>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</si>
  <si>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</si>
  <si>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</si>
  <si>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</si>
  <si>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</si>
  <si>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</si>
  <si>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</si>
  <si>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</si>
  <si>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</si>
  <si>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</si>
  <si>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</si>
  <si>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</si>
  <si>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</si>
  <si>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</si>
  <si>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</si>
  <si>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</si>
  <si>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</si>
  <si>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</si>
  <si>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</si>
  <si>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</si>
  <si>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</si>
  <si>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</si>
  <si>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</si>
  <si>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</si>
  <si>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</si>
  <si>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</si>
  <si>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</si>
  <si>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</si>
  <si>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</si>
  <si>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</si>
  <si>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</si>
  <si>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</si>
  <si>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</si>
  <si>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</si>
  <si>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</si>
  <si>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</si>
  <si>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</si>
  <si>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</si>
  <si>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</si>
  <si>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</si>
  <si>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</si>
  <si>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</si>
  <si>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</si>
  <si>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</si>
  <si>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</si>
  <si>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</si>
  <si>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</si>
  <si>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</si>
  <si>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</si>
  <si>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</si>
  <si>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</si>
  <si>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</si>
  <si>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</si>
  <si>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</si>
  <si>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</si>
  <si>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</si>
  <si>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</si>
  <si>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</si>
  <si>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</si>
  <si>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</si>
  <si>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</si>
  <si>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</si>
  <si>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</si>
  <si>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</si>
  <si>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</si>
  <si>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</si>
  <si>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</si>
  <si>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</si>
  <si>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</si>
  <si>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</si>
  <si>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</si>
  <si>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</si>
  <si>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</si>
  <si>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</si>
  <si>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</si>
  <si>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</si>
  <si>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</si>
  <si>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</si>
  <si>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</si>
  <si>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</si>
  <si>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</si>
  <si>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</si>
  <si>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</si>
  <si>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</si>
  <si>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</si>
  <si>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</si>
  <si>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</si>
  <si>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</si>
  <si>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</si>
  <si>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</si>
  <si>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</si>
  <si>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</si>
  <si>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</si>
  <si>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</si>
  <si>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</si>
  <si>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</si>
  <si>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</si>
  <si>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</si>
  <si>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</si>
  <si>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</si>
  <si>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</si>
  <si>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</si>
  <si>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</si>
  <si>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</si>
  <si>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</si>
  <si>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</si>
  <si>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</si>
  <si>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</si>
  <si>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</si>
  <si>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</si>
  <si>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</si>
  <si>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</si>
  <si>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t>2020</t>
  </si>
  <si>
    <t>The number of direct arrival in June 2021  is 1</t>
  </si>
  <si>
    <t>The number of direct arrival in June 2020 was 32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</si>
  <si>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(-96.88%) </t>
    </r>
    <r>
      <rPr>
        <b/>
        <sz val="10"/>
        <rFont val="Arial Narrow"/>
        <family val="2"/>
      </rPr>
      <t>compared to that of 2020</t>
    </r>
  </si>
  <si>
    <t>January - June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</si>
</sst>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2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1" sqref="F211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27" t="s">
        <v>219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25</v>
      </c>
      <c r="P5" s="42">
        <f aca="true" t="shared" si="1" ref="P5:P36">O5/$O$196*100</f>
        <v>58.139534883720934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>
        <v>0</v>
      </c>
      <c r="G6" s="44">
        <v>0</v>
      </c>
      <c r="H6" s="44">
        <v>0</v>
      </c>
      <c r="I6" s="44"/>
      <c r="J6" s="44"/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45">
        <v>0</v>
      </c>
      <c r="G7" s="44">
        <v>0</v>
      </c>
      <c r="H7" s="44">
        <v>0</v>
      </c>
      <c r="I7" s="20"/>
      <c r="J7" s="20"/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45">
        <v>0</v>
      </c>
      <c r="G8" s="44">
        <v>0</v>
      </c>
      <c r="H8" s="44">
        <v>0</v>
      </c>
      <c r="I8" s="20"/>
      <c r="J8" s="20"/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20"/>
      <c r="J9" s="20"/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6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20"/>
      <c r="J10" s="20"/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45">
        <v>0</v>
      </c>
      <c r="G11" s="44">
        <v>0</v>
      </c>
      <c r="H11" s="44">
        <v>0</v>
      </c>
      <c r="I11" s="20"/>
      <c r="J11" s="20"/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45">
        <v>0</v>
      </c>
      <c r="G12" s="44">
        <v>0</v>
      </c>
      <c r="H12" s="44">
        <v>0</v>
      </c>
      <c r="I12" s="20"/>
      <c r="J12" s="20"/>
      <c r="K12" s="20"/>
      <c r="L12" s="20"/>
      <c r="M12" s="20"/>
      <c r="N12" s="20"/>
      <c r="O12" s="22">
        <f t="shared" si="2"/>
        <v>13</v>
      </c>
      <c r="P12" s="23">
        <f t="shared" si="1"/>
        <v>30.23255813953488</v>
      </c>
      <c r="Q12" s="7">
        <f>237552-O12</f>
        <v>237539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20"/>
      <c r="J13" s="20"/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45">
        <v>0</v>
      </c>
      <c r="G14" s="44">
        <v>0</v>
      </c>
      <c r="H14" s="44">
        <v>0</v>
      </c>
      <c r="I14" s="20"/>
      <c r="J14" s="20"/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45">
        <v>0</v>
      </c>
      <c r="G15" s="44">
        <v>0</v>
      </c>
      <c r="H15" s="44">
        <v>0</v>
      </c>
      <c r="I15" s="20"/>
      <c r="J15" s="20"/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45">
        <v>0</v>
      </c>
      <c r="G16" s="44">
        <v>0</v>
      </c>
      <c r="H16" s="44">
        <v>0</v>
      </c>
      <c r="I16" s="20"/>
      <c r="J16" s="20"/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20"/>
      <c r="J17" s="20"/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20"/>
      <c r="J18" s="20"/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45">
        <v>0</v>
      </c>
      <c r="G19" s="44">
        <v>0</v>
      </c>
      <c r="H19" s="44">
        <v>0</v>
      </c>
      <c r="I19" s="20"/>
      <c r="J19" s="20"/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20"/>
      <c r="J20" s="20"/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45">
        <v>0</v>
      </c>
      <c r="G21" s="44">
        <v>0</v>
      </c>
      <c r="H21" s="44">
        <v>0</v>
      </c>
      <c r="I21" s="20"/>
      <c r="J21" s="20"/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45">
        <v>0</v>
      </c>
      <c r="G22" s="44">
        <v>0</v>
      </c>
      <c r="H22" s="44">
        <v>0</v>
      </c>
      <c r="I22" s="20"/>
      <c r="J22" s="20"/>
      <c r="K22" s="20"/>
      <c r="L22" s="21"/>
      <c r="M22" s="20"/>
      <c r="N22" s="20"/>
      <c r="O22" s="22">
        <f t="shared" si="2"/>
        <v>12</v>
      </c>
      <c r="P22" s="23">
        <f t="shared" si="1"/>
        <v>27.906976744186046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45">
        <v>0</v>
      </c>
      <c r="G23" s="44">
        <v>0</v>
      </c>
      <c r="H23" s="44">
        <v>0</v>
      </c>
      <c r="I23" s="20"/>
      <c r="J23" s="20"/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45">
        <v>0</v>
      </c>
      <c r="G24" s="44">
        <v>0</v>
      </c>
      <c r="H24" s="44">
        <v>0</v>
      </c>
      <c r="I24" s="20"/>
      <c r="J24" s="20"/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9" customFormat="1" ht="12.75" customHeight="1">
      <c r="A25" s="95">
        <v>20</v>
      </c>
      <c r="B25" s="96" t="s">
        <v>196</v>
      </c>
      <c r="C25" s="44">
        <v>0</v>
      </c>
      <c r="D25" s="20">
        <v>0</v>
      </c>
      <c r="E25" s="44">
        <v>0</v>
      </c>
      <c r="F25" s="45">
        <v>0</v>
      </c>
      <c r="G25" s="44">
        <v>0</v>
      </c>
      <c r="H25" s="44">
        <v>0</v>
      </c>
      <c r="I25" s="20"/>
      <c r="J25" s="20"/>
      <c r="K25" s="20"/>
      <c r="L25" s="21"/>
      <c r="M25" s="20"/>
      <c r="N25" s="20"/>
      <c r="O25" s="97">
        <f t="shared" si="2"/>
        <v>0</v>
      </c>
      <c r="P25" s="98">
        <f t="shared" si="1"/>
        <v>0</v>
      </c>
      <c r="R25" s="100"/>
      <c r="S25" s="100"/>
      <c r="T25" s="100"/>
      <c r="U25" s="101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45">
        <v>0</v>
      </c>
      <c r="G26" s="44">
        <v>0</v>
      </c>
      <c r="H26" s="44">
        <v>0</v>
      </c>
      <c r="I26" s="20"/>
      <c r="J26" s="20"/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20"/>
      <c r="J27" s="20"/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45">
        <v>0</v>
      </c>
      <c r="G28" s="44">
        <v>0</v>
      </c>
      <c r="H28" s="44">
        <v>0</v>
      </c>
      <c r="I28" s="20"/>
      <c r="J28" s="20"/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20"/>
      <c r="J29" s="20"/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20"/>
      <c r="J30" s="20"/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45">
        <v>0</v>
      </c>
      <c r="G31" s="44">
        <v>0</v>
      </c>
      <c r="H31" s="44">
        <v>0</v>
      </c>
      <c r="I31" s="20"/>
      <c r="J31" s="20"/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45">
        <v>0</v>
      </c>
      <c r="G32" s="44">
        <v>0</v>
      </c>
      <c r="H32" s="44">
        <v>0</v>
      </c>
      <c r="I32" s="20"/>
      <c r="J32" s="20"/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7" t="s">
        <v>71</v>
      </c>
      <c r="C33" s="44">
        <v>0</v>
      </c>
      <c r="D33" s="20">
        <v>0</v>
      </c>
      <c r="E33" s="44">
        <v>0</v>
      </c>
      <c r="F33" s="45">
        <v>0</v>
      </c>
      <c r="G33" s="44">
        <v>0</v>
      </c>
      <c r="H33" s="44">
        <v>0</v>
      </c>
      <c r="I33" s="20"/>
      <c r="J33" s="20"/>
      <c r="K33" s="20"/>
      <c r="L33" s="21"/>
      <c r="M33" s="20"/>
      <c r="N33" s="20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8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8</v>
      </c>
      <c r="P34" s="42">
        <f t="shared" si="1"/>
        <v>18.6046511627907</v>
      </c>
      <c r="R34" s="4"/>
      <c r="S34" s="4"/>
      <c r="T34" s="4"/>
      <c r="U34" s="7"/>
    </row>
    <row r="35" spans="1:21" ht="13.5" customHeight="1" thickTop="1">
      <c r="A35" s="43">
        <v>1</v>
      </c>
      <c r="B35" s="56" t="s">
        <v>140</v>
      </c>
      <c r="C35" s="44">
        <v>0</v>
      </c>
      <c r="D35" s="44">
        <v>0</v>
      </c>
      <c r="E35" s="44">
        <v>0</v>
      </c>
      <c r="F35" s="45">
        <v>0</v>
      </c>
      <c r="G35" s="44">
        <v>0</v>
      </c>
      <c r="H35" s="44">
        <v>0</v>
      </c>
      <c r="I35" s="44"/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45">
        <v>0</v>
      </c>
      <c r="G36" s="20">
        <v>0</v>
      </c>
      <c r="H36" s="44">
        <v>0</v>
      </c>
      <c r="I36" s="20"/>
      <c r="J36" s="20"/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45">
        <v>0</v>
      </c>
      <c r="G37" s="44">
        <v>0</v>
      </c>
      <c r="H37" s="44">
        <v>0</v>
      </c>
      <c r="I37" s="44"/>
      <c r="J37" s="44"/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45">
        <v>0</v>
      </c>
      <c r="G38" s="20">
        <v>0</v>
      </c>
      <c r="H38" s="44">
        <v>0</v>
      </c>
      <c r="I38" s="20"/>
      <c r="J38" s="20"/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45">
        <v>0</v>
      </c>
      <c r="G39" s="44">
        <v>0</v>
      </c>
      <c r="H39" s="44">
        <v>0</v>
      </c>
      <c r="I39" s="44"/>
      <c r="J39" s="44"/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45">
        <v>0</v>
      </c>
      <c r="G40" s="20">
        <v>8</v>
      </c>
      <c r="H40" s="44">
        <v>0</v>
      </c>
      <c r="I40" s="20"/>
      <c r="J40" s="20"/>
      <c r="K40" s="20"/>
      <c r="L40" s="20"/>
      <c r="M40" s="20"/>
      <c r="N40" s="20"/>
      <c r="O40" s="22">
        <f t="shared" si="2"/>
        <v>8</v>
      </c>
      <c r="P40" s="23">
        <f t="shared" si="5"/>
        <v>18.6046511627907</v>
      </c>
      <c r="Q40" s="7">
        <f>97917-O40</f>
        <v>97909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45">
        <v>0</v>
      </c>
      <c r="G41" s="44">
        <v>0</v>
      </c>
      <c r="H41" s="44">
        <v>0</v>
      </c>
      <c r="I41" s="44"/>
      <c r="J41" s="44"/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45">
        <v>0</v>
      </c>
      <c r="G42" s="44">
        <v>0</v>
      </c>
      <c r="H42" s="44">
        <v>0</v>
      </c>
      <c r="I42" s="20"/>
      <c r="J42" s="20"/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49">
        <v>9</v>
      </c>
      <c r="B43" s="82" t="s">
        <v>73</v>
      </c>
      <c r="C43" s="44">
        <v>0</v>
      </c>
      <c r="D43" s="44">
        <v>0</v>
      </c>
      <c r="E43" s="44">
        <v>0</v>
      </c>
      <c r="F43" s="45">
        <v>0</v>
      </c>
      <c r="G43" s="44">
        <v>0</v>
      </c>
      <c r="H43" s="44">
        <v>0</v>
      </c>
      <c r="I43" s="44"/>
      <c r="J43" s="44"/>
      <c r="K43" s="50"/>
      <c r="L43" s="50"/>
      <c r="M43" s="20"/>
      <c r="N43" s="20"/>
      <c r="O43" s="41">
        <f t="shared" si="2"/>
        <v>0</v>
      </c>
      <c r="P43" s="51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2" t="s">
        <v>27</v>
      </c>
      <c r="B44" s="53" t="s">
        <v>28</v>
      </c>
      <c r="C44" s="54">
        <f aca="true" t="shared" si="6" ref="C44:N44">SUM(C45:C82)</f>
        <v>0</v>
      </c>
      <c r="D44" s="54">
        <f t="shared" si="6"/>
        <v>0</v>
      </c>
      <c r="E44" s="54">
        <f t="shared" si="6"/>
        <v>0</v>
      </c>
      <c r="F44" s="54">
        <f t="shared" si="6"/>
        <v>0</v>
      </c>
      <c r="G44" s="54">
        <f t="shared" si="6"/>
        <v>0</v>
      </c>
      <c r="H44" s="54">
        <f>SUM(H45:H82)</f>
        <v>0</v>
      </c>
      <c r="I44" s="54">
        <f t="shared" si="6"/>
        <v>0</v>
      </c>
      <c r="J44" s="54">
        <f t="shared" si="6"/>
        <v>0</v>
      </c>
      <c r="K44" s="54">
        <f t="shared" si="6"/>
        <v>0</v>
      </c>
      <c r="L44" s="54">
        <f t="shared" si="6"/>
        <v>0</v>
      </c>
      <c r="M44" s="54">
        <f t="shared" si="6"/>
        <v>0</v>
      </c>
      <c r="N44" s="54">
        <f t="shared" si="6"/>
        <v>0</v>
      </c>
      <c r="O44" s="41">
        <f t="shared" si="2"/>
        <v>0</v>
      </c>
      <c r="P44" s="55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6" t="s">
        <v>124</v>
      </c>
      <c r="C45" s="44">
        <v>0</v>
      </c>
      <c r="D45" s="44">
        <v>0</v>
      </c>
      <c r="E45" s="44">
        <v>0</v>
      </c>
      <c r="F45" s="45">
        <v>0</v>
      </c>
      <c r="G45" s="44">
        <v>0</v>
      </c>
      <c r="H45" s="44">
        <v>0</v>
      </c>
      <c r="I45" s="44"/>
      <c r="J45" s="44"/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20"/>
      <c r="J46" s="20"/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83" t="s">
        <v>67</v>
      </c>
      <c r="C47" s="44">
        <v>0</v>
      </c>
      <c r="D47" s="44">
        <v>0</v>
      </c>
      <c r="E47" s="44">
        <v>0</v>
      </c>
      <c r="F47" s="45">
        <v>0</v>
      </c>
      <c r="G47" s="44">
        <v>0</v>
      </c>
      <c r="H47" s="44">
        <v>0</v>
      </c>
      <c r="I47" s="44"/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20"/>
      <c r="J48" s="20"/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/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20"/>
      <c r="J50" s="20"/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/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20"/>
      <c r="J52" s="20"/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/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20"/>
      <c r="J54" s="20"/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/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20"/>
      <c r="J56" s="20"/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/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20"/>
      <c r="J58" s="20"/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/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20"/>
      <c r="J60" s="20"/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02" t="s">
        <v>153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/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45">
        <v>0</v>
      </c>
      <c r="G62" s="44">
        <v>0</v>
      </c>
      <c r="H62" s="44">
        <v>0</v>
      </c>
      <c r="I62" s="20"/>
      <c r="J62" s="20"/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/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45">
        <v>0</v>
      </c>
      <c r="G64" s="44">
        <v>0</v>
      </c>
      <c r="H64" s="44">
        <v>0</v>
      </c>
      <c r="I64" s="20"/>
      <c r="J64" s="20"/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/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20"/>
      <c r="J66" s="20"/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45">
        <v>0</v>
      </c>
      <c r="G67" s="44">
        <v>0</v>
      </c>
      <c r="H67" s="44">
        <v>0</v>
      </c>
      <c r="I67" s="44"/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20"/>
      <c r="J68" s="20"/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/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20"/>
      <c r="J70" s="20"/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/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20"/>
      <c r="J72" s="20"/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/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20"/>
      <c r="J74" s="20"/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/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20"/>
      <c r="J76" s="20"/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/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45">
        <v>0</v>
      </c>
      <c r="G78" s="44">
        <v>0</v>
      </c>
      <c r="H78" s="44">
        <v>0</v>
      </c>
      <c r="I78" s="20"/>
      <c r="J78" s="20"/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/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20"/>
      <c r="J80" s="20"/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/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7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20"/>
      <c r="J82" s="20"/>
      <c r="K82" s="20"/>
      <c r="L82" s="44"/>
      <c r="M82" s="20"/>
      <c r="N82" s="20"/>
      <c r="O82" s="41">
        <f t="shared" si="7"/>
        <v>0</v>
      </c>
      <c r="P82" s="48">
        <f t="shared" si="8"/>
        <v>0</v>
      </c>
      <c r="R82" s="4"/>
      <c r="S82" s="4"/>
      <c r="T82" s="4"/>
      <c r="U82" s="7"/>
    </row>
    <row r="83" spans="1:21" ht="16.5" customHeight="1" thickBot="1" thickTop="1">
      <c r="A83" s="53" t="s">
        <v>29</v>
      </c>
      <c r="B83" s="53" t="s">
        <v>30</v>
      </c>
      <c r="C83" s="54">
        <f aca="true" t="shared" si="9" ref="C83:I83">SUM(C84:C117)</f>
        <v>0</v>
      </c>
      <c r="D83" s="54">
        <f t="shared" si="9"/>
        <v>0</v>
      </c>
      <c r="E83" s="54">
        <f t="shared" si="9"/>
        <v>0</v>
      </c>
      <c r="F83" s="54">
        <f t="shared" si="9"/>
        <v>9</v>
      </c>
      <c r="G83" s="54">
        <f t="shared" si="9"/>
        <v>0</v>
      </c>
      <c r="H83" s="54">
        <f t="shared" si="9"/>
        <v>0</v>
      </c>
      <c r="I83" s="54">
        <f t="shared" si="9"/>
        <v>0</v>
      </c>
      <c r="J83" s="54">
        <f>SUM(J84:J117)</f>
        <v>0</v>
      </c>
      <c r="K83" s="54">
        <f>SUM(K84:K117)</f>
        <v>0</v>
      </c>
      <c r="L83" s="54">
        <f>SUM(L84:L117)</f>
        <v>0</v>
      </c>
      <c r="M83" s="54">
        <f>SUM(M84:M117)</f>
        <v>0</v>
      </c>
      <c r="N83" s="54">
        <f>SUM(N84:N117)</f>
        <v>0</v>
      </c>
      <c r="O83" s="41">
        <f t="shared" si="7"/>
        <v>9</v>
      </c>
      <c r="P83" s="55">
        <f t="shared" si="8"/>
        <v>20.930232558139537</v>
      </c>
      <c r="R83" s="4"/>
      <c r="S83" s="4"/>
      <c r="T83" s="4"/>
      <c r="U83" s="7"/>
    </row>
    <row r="84" spans="1:21" ht="16.5" customHeight="1" thickTop="1">
      <c r="A84" s="56">
        <v>1</v>
      </c>
      <c r="B84" s="19" t="s">
        <v>89</v>
      </c>
      <c r="C84" s="44">
        <v>0</v>
      </c>
      <c r="D84" s="44">
        <v>0</v>
      </c>
      <c r="E84" s="44">
        <v>0</v>
      </c>
      <c r="F84" s="45">
        <v>0</v>
      </c>
      <c r="G84" s="44">
        <v>0</v>
      </c>
      <c r="H84" s="44">
        <v>0</v>
      </c>
      <c r="I84" s="44"/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6" t="s">
        <v>90</v>
      </c>
      <c r="C85" s="44">
        <v>0</v>
      </c>
      <c r="D85" s="44">
        <v>0</v>
      </c>
      <c r="E85" s="44">
        <v>0</v>
      </c>
      <c r="F85" s="45">
        <v>9</v>
      </c>
      <c r="G85" s="44">
        <v>0</v>
      </c>
      <c r="H85" s="44">
        <v>0</v>
      </c>
      <c r="I85" s="44"/>
      <c r="J85" s="44"/>
      <c r="K85" s="44"/>
      <c r="L85" s="44"/>
      <c r="M85" s="20"/>
      <c r="N85" s="20"/>
      <c r="O85" s="22">
        <f t="shared" si="7"/>
        <v>9</v>
      </c>
      <c r="P85" s="47">
        <f t="shared" si="8"/>
        <v>20.930232558139537</v>
      </c>
      <c r="Q85" s="7">
        <f>251142-O85</f>
        <v>251133</v>
      </c>
      <c r="R85" s="4"/>
      <c r="S85" s="3"/>
      <c r="T85" s="4"/>
      <c r="U85" s="7"/>
    </row>
    <row r="86" spans="1:21" ht="16.5" customHeight="1">
      <c r="A86" s="56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/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45">
        <v>0</v>
      </c>
      <c r="G87" s="44">
        <v>0</v>
      </c>
      <c r="H87" s="44">
        <v>0</v>
      </c>
      <c r="I87" s="44"/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6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/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/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6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/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/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6">
        <v>9</v>
      </c>
      <c r="B92" s="19" t="s">
        <v>155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/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45">
        <v>0</v>
      </c>
      <c r="G93" s="44">
        <v>0</v>
      </c>
      <c r="H93" s="44">
        <v>0</v>
      </c>
      <c r="I93" s="44"/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6">
        <v>11</v>
      </c>
      <c r="B94" s="19" t="s">
        <v>205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/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/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6">
        <v>13</v>
      </c>
      <c r="B96" s="19" t="s">
        <v>160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/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45">
        <v>0</v>
      </c>
      <c r="G97" s="44">
        <v>0</v>
      </c>
      <c r="H97" s="44">
        <v>0</v>
      </c>
      <c r="I97" s="44"/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6">
        <v>15</v>
      </c>
      <c r="B98" s="19" t="s">
        <v>169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/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/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/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6">
        <v>18</v>
      </c>
      <c r="B101" s="19" t="s">
        <v>171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/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45">
        <v>0</v>
      </c>
      <c r="G102" s="44">
        <v>0</v>
      </c>
      <c r="H102" s="44">
        <v>0</v>
      </c>
      <c r="I102" s="44"/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6">
        <v>20</v>
      </c>
      <c r="B103" s="19" t="s">
        <v>149</v>
      </c>
      <c r="C103" s="44">
        <v>0</v>
      </c>
      <c r="D103" s="44">
        <v>0</v>
      </c>
      <c r="E103" s="44">
        <v>0</v>
      </c>
      <c r="F103" s="45">
        <v>0</v>
      </c>
      <c r="G103" s="44">
        <v>0</v>
      </c>
      <c r="H103" s="44">
        <v>0</v>
      </c>
      <c r="I103" s="44"/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/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6">
        <v>22</v>
      </c>
      <c r="B105" s="19" t="s">
        <v>62</v>
      </c>
      <c r="C105" s="44">
        <v>0</v>
      </c>
      <c r="D105" s="44">
        <v>0</v>
      </c>
      <c r="E105" s="44">
        <v>0</v>
      </c>
      <c r="F105" s="45">
        <v>0</v>
      </c>
      <c r="G105" s="44">
        <v>0</v>
      </c>
      <c r="H105" s="44">
        <v>0</v>
      </c>
      <c r="I105" s="44"/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/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6">
        <v>24</v>
      </c>
      <c r="B107" s="19" t="s">
        <v>191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/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/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6">
        <v>26</v>
      </c>
      <c r="B109" s="19" t="s">
        <v>64</v>
      </c>
      <c r="C109" s="44">
        <v>0</v>
      </c>
      <c r="D109" s="44">
        <v>0</v>
      </c>
      <c r="E109" s="44">
        <v>0</v>
      </c>
      <c r="F109" s="45">
        <v>0</v>
      </c>
      <c r="G109" s="44">
        <v>0</v>
      </c>
      <c r="H109" s="44">
        <v>0</v>
      </c>
      <c r="I109" s="44"/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/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6">
        <v>28</v>
      </c>
      <c r="B111" s="19" t="s">
        <v>213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/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/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6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/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/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6">
        <v>32</v>
      </c>
      <c r="B115" s="19" t="s">
        <v>94</v>
      </c>
      <c r="C115" s="44">
        <v>0</v>
      </c>
      <c r="D115" s="44">
        <v>0</v>
      </c>
      <c r="E115" s="44">
        <v>0</v>
      </c>
      <c r="F115" s="45">
        <v>0</v>
      </c>
      <c r="G115" s="44">
        <v>0</v>
      </c>
      <c r="H115" s="44">
        <v>0</v>
      </c>
      <c r="I115" s="44"/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83" t="s">
        <v>201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/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6">
        <v>34</v>
      </c>
      <c r="B117" s="57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/>
      <c r="J117" s="44"/>
      <c r="K117" s="44"/>
      <c r="L117" s="44"/>
      <c r="M117" s="20"/>
      <c r="N117" s="20"/>
      <c r="O117" s="41">
        <f t="shared" si="7"/>
        <v>0</v>
      </c>
      <c r="P117" s="48">
        <f t="shared" si="10"/>
        <v>0</v>
      </c>
      <c r="R117" s="4"/>
      <c r="S117" s="4"/>
      <c r="T117" s="4"/>
      <c r="U117" s="7"/>
    </row>
    <row r="118" spans="1:21" ht="14.25" thickBot="1" thickTop="1">
      <c r="A118" s="53" t="s">
        <v>33</v>
      </c>
      <c r="B118" s="53" t="s">
        <v>34</v>
      </c>
      <c r="C118" s="54">
        <f aca="true" t="shared" si="11" ref="C118:I118">SUM(C119:C171)</f>
        <v>0</v>
      </c>
      <c r="D118" s="54">
        <f>SUM(D119:D171)</f>
        <v>0</v>
      </c>
      <c r="E118" s="54">
        <f t="shared" si="11"/>
        <v>0</v>
      </c>
      <c r="F118" s="54">
        <f t="shared" si="11"/>
        <v>0</v>
      </c>
      <c r="G118" s="54">
        <f t="shared" si="11"/>
        <v>0</v>
      </c>
      <c r="H118" s="54">
        <f t="shared" si="11"/>
        <v>1</v>
      </c>
      <c r="I118" s="54">
        <f t="shared" si="11"/>
        <v>0</v>
      </c>
      <c r="J118" s="54">
        <f>SUM(J119:J171)</f>
        <v>0</v>
      </c>
      <c r="K118" s="54">
        <f>SUM(K119:K171)</f>
        <v>0</v>
      </c>
      <c r="L118" s="54">
        <f>SUM(L119:L171)</f>
        <v>0</v>
      </c>
      <c r="M118" s="54">
        <f>SUM(M119:M171)</f>
        <v>0</v>
      </c>
      <c r="N118" s="54">
        <f>SUM(N119:N171)</f>
        <v>0</v>
      </c>
      <c r="O118" s="41">
        <f>SUM(C118:N118)</f>
        <v>1</v>
      </c>
      <c r="P118" s="55">
        <f t="shared" si="10"/>
        <v>2.3255813953488373</v>
      </c>
      <c r="R118" s="4"/>
      <c r="S118" s="4"/>
      <c r="T118" s="4"/>
      <c r="U118" s="7"/>
    </row>
    <row r="119" spans="1:21" ht="13.5" thickTop="1">
      <c r="A119" s="58">
        <v>1</v>
      </c>
      <c r="B119" s="58" t="s">
        <v>129</v>
      </c>
      <c r="C119" s="59">
        <v>0</v>
      </c>
      <c r="D119" s="59">
        <v>0</v>
      </c>
      <c r="E119" s="44">
        <v>0</v>
      </c>
      <c r="F119" s="45">
        <v>0</v>
      </c>
      <c r="G119" s="59">
        <v>0</v>
      </c>
      <c r="H119" s="59">
        <v>0</v>
      </c>
      <c r="I119" s="59"/>
      <c r="J119" s="59"/>
      <c r="K119" s="59"/>
      <c r="L119" s="59"/>
      <c r="M119" s="59"/>
      <c r="N119" s="20"/>
      <c r="O119" s="60">
        <f t="shared" si="7"/>
        <v>0</v>
      </c>
      <c r="P119" s="61">
        <f t="shared" si="10"/>
        <v>0</v>
      </c>
      <c r="R119" s="4"/>
      <c r="S119" s="4"/>
      <c r="T119" s="4"/>
      <c r="U119" s="7"/>
    </row>
    <row r="120" spans="1:21" ht="10.5" customHeight="1">
      <c r="A120" s="62">
        <v>2</v>
      </c>
      <c r="B120" s="62" t="s">
        <v>128</v>
      </c>
      <c r="C120" s="59">
        <v>0</v>
      </c>
      <c r="D120" s="63"/>
      <c r="E120" s="44">
        <v>0</v>
      </c>
      <c r="F120" s="45">
        <v>0</v>
      </c>
      <c r="G120" s="59">
        <v>0</v>
      </c>
      <c r="H120" s="59">
        <v>0</v>
      </c>
      <c r="I120" s="63"/>
      <c r="J120" s="63"/>
      <c r="K120" s="63"/>
      <c r="L120" s="63"/>
      <c r="M120" s="20"/>
      <c r="N120" s="20"/>
      <c r="O120" s="64">
        <f t="shared" si="7"/>
        <v>0</v>
      </c>
      <c r="P120" s="65">
        <f t="shared" si="10"/>
        <v>0</v>
      </c>
      <c r="R120" s="4"/>
      <c r="S120" s="4"/>
      <c r="T120" s="4"/>
      <c r="U120" s="7"/>
    </row>
    <row r="121" spans="1:21" ht="10.5" customHeight="1">
      <c r="A121" s="58">
        <v>3</v>
      </c>
      <c r="B121" s="62" t="s">
        <v>125</v>
      </c>
      <c r="C121" s="59">
        <v>0</v>
      </c>
      <c r="D121" s="59">
        <v>0</v>
      </c>
      <c r="E121" s="44">
        <v>0</v>
      </c>
      <c r="F121" s="45">
        <v>0</v>
      </c>
      <c r="G121" s="59">
        <v>0</v>
      </c>
      <c r="H121" s="59">
        <v>0</v>
      </c>
      <c r="I121" s="59"/>
      <c r="J121" s="59"/>
      <c r="K121" s="59"/>
      <c r="L121" s="63"/>
      <c r="M121" s="20"/>
      <c r="N121" s="20"/>
      <c r="O121" s="64">
        <f t="shared" si="7"/>
        <v>0</v>
      </c>
      <c r="P121" s="65">
        <f t="shared" si="10"/>
        <v>0</v>
      </c>
      <c r="R121" s="4"/>
      <c r="S121" s="4"/>
      <c r="T121" s="4"/>
      <c r="U121" s="7"/>
    </row>
    <row r="122" spans="1:21" ht="10.5" customHeight="1">
      <c r="A122" s="62">
        <v>4</v>
      </c>
      <c r="B122" s="62" t="s">
        <v>130</v>
      </c>
      <c r="C122" s="59">
        <v>0</v>
      </c>
      <c r="D122" s="59">
        <v>0</v>
      </c>
      <c r="E122" s="44">
        <v>0</v>
      </c>
      <c r="F122" s="45">
        <v>0</v>
      </c>
      <c r="G122" s="59">
        <v>0</v>
      </c>
      <c r="H122" s="59">
        <v>0</v>
      </c>
      <c r="I122" s="63"/>
      <c r="J122" s="63"/>
      <c r="K122" s="63"/>
      <c r="L122" s="63"/>
      <c r="M122" s="20"/>
      <c r="N122" s="20"/>
      <c r="O122" s="64">
        <f t="shared" si="7"/>
        <v>0</v>
      </c>
      <c r="P122" s="65">
        <f t="shared" si="10"/>
        <v>0</v>
      </c>
      <c r="R122" s="4"/>
      <c r="S122" s="4"/>
      <c r="T122" s="4"/>
      <c r="U122" s="7"/>
    </row>
    <row r="123" spans="1:21" ht="10.5" customHeight="1">
      <c r="A123" s="58">
        <v>5</v>
      </c>
      <c r="B123" s="62" t="s">
        <v>123</v>
      </c>
      <c r="C123" s="59">
        <v>0</v>
      </c>
      <c r="D123" s="59">
        <v>0</v>
      </c>
      <c r="E123" s="44">
        <v>0</v>
      </c>
      <c r="F123" s="45">
        <v>0</v>
      </c>
      <c r="G123" s="59">
        <v>0</v>
      </c>
      <c r="H123" s="59">
        <v>0</v>
      </c>
      <c r="I123" s="59"/>
      <c r="J123" s="59"/>
      <c r="K123" s="59"/>
      <c r="L123" s="63"/>
      <c r="M123" s="20"/>
      <c r="N123" s="20"/>
      <c r="O123" s="64">
        <f t="shared" si="7"/>
        <v>0</v>
      </c>
      <c r="P123" s="65">
        <f t="shared" si="10"/>
        <v>0</v>
      </c>
      <c r="R123" s="4"/>
      <c r="S123" s="4"/>
      <c r="T123" s="4"/>
      <c r="U123" s="7"/>
    </row>
    <row r="124" spans="1:21" ht="10.5" customHeight="1">
      <c r="A124" s="62">
        <v>6</v>
      </c>
      <c r="B124" s="62" t="s">
        <v>135</v>
      </c>
      <c r="C124" s="59">
        <v>0</v>
      </c>
      <c r="D124" s="59">
        <v>0</v>
      </c>
      <c r="E124" s="44">
        <v>0</v>
      </c>
      <c r="F124" s="45">
        <v>0</v>
      </c>
      <c r="G124" s="59">
        <v>0</v>
      </c>
      <c r="H124" s="59">
        <v>0</v>
      </c>
      <c r="I124" s="63"/>
      <c r="J124" s="63"/>
      <c r="K124" s="63"/>
      <c r="L124" s="63"/>
      <c r="M124" s="20"/>
      <c r="N124" s="63"/>
      <c r="O124" s="64">
        <f t="shared" si="7"/>
        <v>0</v>
      </c>
      <c r="P124" s="65">
        <f t="shared" si="10"/>
        <v>0</v>
      </c>
      <c r="R124" s="4"/>
      <c r="S124" s="4"/>
      <c r="T124" s="4"/>
      <c r="U124" s="7"/>
    </row>
    <row r="125" spans="1:21" ht="10.5" customHeight="1">
      <c r="A125" s="58">
        <v>7</v>
      </c>
      <c r="B125" s="62" t="s">
        <v>216</v>
      </c>
      <c r="C125" s="59">
        <v>0</v>
      </c>
      <c r="D125" s="59">
        <v>0</v>
      </c>
      <c r="E125" s="44">
        <v>0</v>
      </c>
      <c r="F125" s="45">
        <v>0</v>
      </c>
      <c r="G125" s="59">
        <v>0</v>
      </c>
      <c r="H125" s="59">
        <v>0</v>
      </c>
      <c r="I125" s="59"/>
      <c r="J125" s="59"/>
      <c r="K125" s="59"/>
      <c r="L125" s="63"/>
      <c r="M125" s="20"/>
      <c r="N125" s="63"/>
      <c r="O125" s="64">
        <f t="shared" si="7"/>
        <v>0</v>
      </c>
      <c r="P125" s="65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2">
        <v>8</v>
      </c>
      <c r="B126" s="62" t="s">
        <v>134</v>
      </c>
      <c r="C126" s="59">
        <v>0</v>
      </c>
      <c r="D126" s="59">
        <v>0</v>
      </c>
      <c r="E126" s="44">
        <v>0</v>
      </c>
      <c r="F126" s="45">
        <v>0</v>
      </c>
      <c r="G126" s="59">
        <v>0</v>
      </c>
      <c r="H126" s="59">
        <v>0</v>
      </c>
      <c r="I126" s="63"/>
      <c r="J126" s="63"/>
      <c r="K126" s="63"/>
      <c r="L126" s="63"/>
      <c r="M126" s="20"/>
      <c r="N126" s="20"/>
      <c r="O126" s="64">
        <f t="shared" si="7"/>
        <v>0</v>
      </c>
      <c r="P126" s="65">
        <f t="shared" si="10"/>
        <v>0</v>
      </c>
      <c r="R126" s="4"/>
      <c r="S126" s="4"/>
      <c r="T126" s="4"/>
      <c r="U126" s="7"/>
    </row>
    <row r="127" spans="1:21" ht="10.5" customHeight="1">
      <c r="A127" s="58">
        <v>9</v>
      </c>
      <c r="B127" s="62" t="s">
        <v>141</v>
      </c>
      <c r="C127" s="59">
        <v>0</v>
      </c>
      <c r="D127" s="59">
        <v>0</v>
      </c>
      <c r="E127" s="44">
        <v>0</v>
      </c>
      <c r="F127" s="45">
        <v>0</v>
      </c>
      <c r="G127" s="59">
        <v>0</v>
      </c>
      <c r="H127" s="59">
        <v>0</v>
      </c>
      <c r="I127" s="59"/>
      <c r="J127" s="59"/>
      <c r="K127" s="59"/>
      <c r="L127" s="63"/>
      <c r="M127" s="20"/>
      <c r="N127" s="20"/>
      <c r="O127" s="64">
        <f t="shared" si="7"/>
        <v>0</v>
      </c>
      <c r="P127" s="65">
        <f t="shared" si="10"/>
        <v>0</v>
      </c>
      <c r="R127" s="4"/>
      <c r="S127" s="4"/>
      <c r="T127" s="4"/>
      <c r="U127" s="7"/>
    </row>
    <row r="128" spans="1:21" ht="10.5" customHeight="1">
      <c r="A128" s="62">
        <v>10</v>
      </c>
      <c r="B128" s="62" t="s">
        <v>96</v>
      </c>
      <c r="C128" s="59">
        <v>0</v>
      </c>
      <c r="D128" s="59">
        <v>0</v>
      </c>
      <c r="E128" s="44">
        <v>0</v>
      </c>
      <c r="F128" s="45">
        <v>0</v>
      </c>
      <c r="G128" s="59">
        <v>0</v>
      </c>
      <c r="H128" s="59">
        <v>0</v>
      </c>
      <c r="I128" s="63"/>
      <c r="J128" s="63"/>
      <c r="K128" s="63"/>
      <c r="L128" s="63"/>
      <c r="M128" s="20"/>
      <c r="N128" s="20"/>
      <c r="O128" s="64">
        <f t="shared" si="7"/>
        <v>0</v>
      </c>
      <c r="P128" s="65">
        <f t="shared" si="10"/>
        <v>0</v>
      </c>
      <c r="R128" s="4"/>
      <c r="S128" s="4"/>
      <c r="T128" s="4"/>
      <c r="U128" s="7"/>
    </row>
    <row r="129" spans="1:21" ht="10.5" customHeight="1">
      <c r="A129" s="58">
        <v>11</v>
      </c>
      <c r="B129" s="62" t="s">
        <v>154</v>
      </c>
      <c r="C129" s="59">
        <v>0</v>
      </c>
      <c r="D129" s="59">
        <v>0</v>
      </c>
      <c r="E129" s="44">
        <v>0</v>
      </c>
      <c r="F129" s="45">
        <v>0</v>
      </c>
      <c r="G129" s="59">
        <v>0</v>
      </c>
      <c r="H129" s="59">
        <v>0</v>
      </c>
      <c r="I129" s="59"/>
      <c r="J129" s="59"/>
      <c r="K129" s="59"/>
      <c r="L129" s="63"/>
      <c r="M129" s="20"/>
      <c r="N129" s="20"/>
      <c r="O129" s="64">
        <f t="shared" si="7"/>
        <v>0</v>
      </c>
      <c r="P129" s="65">
        <f t="shared" si="10"/>
        <v>0</v>
      </c>
      <c r="R129" s="4"/>
      <c r="S129" s="4"/>
      <c r="T129" s="4"/>
      <c r="U129" s="7"/>
    </row>
    <row r="130" spans="1:21" ht="10.5" customHeight="1">
      <c r="A130" s="62">
        <v>12</v>
      </c>
      <c r="B130" s="62" t="s">
        <v>157</v>
      </c>
      <c r="C130" s="59">
        <v>0</v>
      </c>
      <c r="D130" s="59">
        <v>0</v>
      </c>
      <c r="E130" s="44">
        <v>0</v>
      </c>
      <c r="F130" s="45">
        <v>0</v>
      </c>
      <c r="G130" s="59">
        <v>0</v>
      </c>
      <c r="H130" s="59">
        <v>0</v>
      </c>
      <c r="I130" s="63"/>
      <c r="J130" s="63"/>
      <c r="K130" s="63"/>
      <c r="L130" s="63"/>
      <c r="M130" s="20"/>
      <c r="N130" s="20"/>
      <c r="O130" s="64">
        <f t="shared" si="7"/>
        <v>0</v>
      </c>
      <c r="P130" s="65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58">
        <v>13</v>
      </c>
      <c r="B131" s="62" t="s">
        <v>208</v>
      </c>
      <c r="C131" s="59">
        <v>0</v>
      </c>
      <c r="D131" s="59">
        <v>0</v>
      </c>
      <c r="E131" s="44">
        <v>0</v>
      </c>
      <c r="F131" s="45">
        <v>0</v>
      </c>
      <c r="G131" s="59">
        <v>0</v>
      </c>
      <c r="H131" s="59">
        <v>0</v>
      </c>
      <c r="I131" s="59"/>
      <c r="J131" s="59"/>
      <c r="K131" s="59"/>
      <c r="L131" s="63"/>
      <c r="M131" s="20"/>
      <c r="N131" s="20"/>
      <c r="O131" s="64">
        <f aca="true" t="shared" si="12" ref="O131:O194">SUM(C131:N131)</f>
        <v>0</v>
      </c>
      <c r="P131" s="65">
        <f t="shared" si="10"/>
        <v>0</v>
      </c>
      <c r="R131" s="16"/>
      <c r="S131" s="16"/>
      <c r="T131" s="16"/>
      <c r="U131" s="17"/>
    </row>
    <row r="132" spans="1:21" ht="10.5" customHeight="1">
      <c r="A132" s="62">
        <v>14</v>
      </c>
      <c r="B132" s="62" t="s">
        <v>158</v>
      </c>
      <c r="C132" s="59">
        <v>0</v>
      </c>
      <c r="D132" s="59">
        <v>0</v>
      </c>
      <c r="E132" s="44">
        <v>0</v>
      </c>
      <c r="F132" s="45">
        <v>0</v>
      </c>
      <c r="G132" s="59">
        <v>0</v>
      </c>
      <c r="H132" s="59">
        <v>0</v>
      </c>
      <c r="I132" s="63"/>
      <c r="J132" s="63"/>
      <c r="K132" s="63"/>
      <c r="L132" s="63"/>
      <c r="M132" s="20"/>
      <c r="N132" s="20"/>
      <c r="O132" s="64">
        <f t="shared" si="12"/>
        <v>0</v>
      </c>
      <c r="P132" s="65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58">
        <v>15</v>
      </c>
      <c r="B133" s="62" t="s">
        <v>162</v>
      </c>
      <c r="C133" s="59">
        <v>0</v>
      </c>
      <c r="D133" s="59">
        <v>0</v>
      </c>
      <c r="E133" s="44">
        <v>0</v>
      </c>
      <c r="F133" s="45">
        <v>0</v>
      </c>
      <c r="G133" s="59">
        <v>0</v>
      </c>
      <c r="H133" s="59">
        <v>0</v>
      </c>
      <c r="I133" s="59"/>
      <c r="J133" s="59"/>
      <c r="K133" s="59"/>
      <c r="L133" s="63"/>
      <c r="M133" s="20"/>
      <c r="N133" s="20"/>
      <c r="O133" s="64">
        <f t="shared" si="12"/>
        <v>0</v>
      </c>
      <c r="P133" s="65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2">
        <v>16</v>
      </c>
      <c r="B134" s="62" t="s">
        <v>165</v>
      </c>
      <c r="C134" s="59">
        <v>0</v>
      </c>
      <c r="D134" s="59">
        <v>0</v>
      </c>
      <c r="E134" s="44">
        <v>0</v>
      </c>
      <c r="F134" s="45">
        <v>0</v>
      </c>
      <c r="G134" s="59">
        <v>0</v>
      </c>
      <c r="H134" s="59">
        <v>0</v>
      </c>
      <c r="I134" s="63"/>
      <c r="J134" s="63"/>
      <c r="K134" s="63"/>
      <c r="L134" s="63"/>
      <c r="M134" s="20"/>
      <c r="N134" s="20"/>
      <c r="O134" s="64">
        <f t="shared" si="12"/>
        <v>0</v>
      </c>
      <c r="P134" s="65">
        <f t="shared" si="13"/>
        <v>0</v>
      </c>
      <c r="R134" s="4"/>
      <c r="S134" s="4"/>
      <c r="T134" s="4"/>
      <c r="U134" s="7"/>
    </row>
    <row r="135" spans="1:21" ht="10.5" customHeight="1">
      <c r="A135" s="58">
        <v>17</v>
      </c>
      <c r="B135" s="62" t="s">
        <v>168</v>
      </c>
      <c r="C135" s="59">
        <v>0</v>
      </c>
      <c r="D135" s="59">
        <v>0</v>
      </c>
      <c r="E135" s="44">
        <v>0</v>
      </c>
      <c r="F135" s="45">
        <v>0</v>
      </c>
      <c r="G135" s="59">
        <v>0</v>
      </c>
      <c r="H135" s="59">
        <v>0</v>
      </c>
      <c r="I135" s="59"/>
      <c r="J135" s="59"/>
      <c r="K135" s="59"/>
      <c r="L135" s="63"/>
      <c r="M135" s="20"/>
      <c r="N135" s="20"/>
      <c r="O135" s="64">
        <f t="shared" si="12"/>
        <v>0</v>
      </c>
      <c r="P135" s="65">
        <f t="shared" si="13"/>
        <v>0</v>
      </c>
      <c r="R135" s="4"/>
      <c r="S135" s="4"/>
      <c r="T135" s="4"/>
      <c r="U135" s="7"/>
    </row>
    <row r="136" spans="1:21" ht="10.5" customHeight="1">
      <c r="A136" s="62">
        <v>18</v>
      </c>
      <c r="B136" s="62" t="s">
        <v>172</v>
      </c>
      <c r="C136" s="59">
        <v>0</v>
      </c>
      <c r="D136" s="59">
        <v>0</v>
      </c>
      <c r="E136" s="44">
        <v>0</v>
      </c>
      <c r="F136" s="45">
        <v>0</v>
      </c>
      <c r="G136" s="59">
        <v>0</v>
      </c>
      <c r="H136" s="59">
        <v>0</v>
      </c>
      <c r="I136" s="63"/>
      <c r="J136" s="63"/>
      <c r="K136" s="63"/>
      <c r="L136" s="63"/>
      <c r="M136" s="20"/>
      <c r="N136" s="20"/>
      <c r="O136" s="64">
        <f t="shared" si="12"/>
        <v>0</v>
      </c>
      <c r="P136" s="65">
        <f t="shared" si="13"/>
        <v>0</v>
      </c>
      <c r="R136" s="4"/>
      <c r="S136" s="4"/>
      <c r="T136" s="4"/>
      <c r="U136" s="4"/>
    </row>
    <row r="137" spans="1:21" ht="10.5" customHeight="1">
      <c r="A137" s="58">
        <v>19</v>
      </c>
      <c r="B137" s="62" t="s">
        <v>60</v>
      </c>
      <c r="C137" s="59">
        <v>0</v>
      </c>
      <c r="D137" s="59">
        <v>0</v>
      </c>
      <c r="E137" s="44">
        <v>0</v>
      </c>
      <c r="F137" s="45">
        <v>0</v>
      </c>
      <c r="G137" s="59">
        <v>0</v>
      </c>
      <c r="H137" s="59">
        <v>0</v>
      </c>
      <c r="I137" s="59"/>
      <c r="J137" s="59"/>
      <c r="K137" s="59"/>
      <c r="L137" s="63"/>
      <c r="M137" s="63"/>
      <c r="N137" s="20"/>
      <c r="O137" s="64">
        <f t="shared" si="12"/>
        <v>0</v>
      </c>
      <c r="P137" s="65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2">
        <v>20</v>
      </c>
      <c r="B138" s="62" t="s">
        <v>217</v>
      </c>
      <c r="C138" s="59">
        <v>0</v>
      </c>
      <c r="D138" s="59">
        <v>0</v>
      </c>
      <c r="E138" s="44">
        <v>0</v>
      </c>
      <c r="F138" s="45">
        <v>0</v>
      </c>
      <c r="G138" s="59">
        <v>0</v>
      </c>
      <c r="H138" s="59">
        <v>0</v>
      </c>
      <c r="I138" s="63"/>
      <c r="J138" s="63"/>
      <c r="K138" s="63"/>
      <c r="L138" s="63"/>
      <c r="M138" s="63"/>
      <c r="N138" s="63"/>
      <c r="O138" s="64">
        <f t="shared" si="12"/>
        <v>0</v>
      </c>
      <c r="P138" s="65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58">
        <v>21</v>
      </c>
      <c r="B139" s="62" t="s">
        <v>97</v>
      </c>
      <c r="C139" s="59">
        <v>0</v>
      </c>
      <c r="D139" s="59">
        <v>0</v>
      </c>
      <c r="E139" s="44">
        <v>0</v>
      </c>
      <c r="F139" s="45">
        <v>0</v>
      </c>
      <c r="G139" s="59">
        <v>0</v>
      </c>
      <c r="H139" s="59">
        <v>0</v>
      </c>
      <c r="I139" s="59"/>
      <c r="J139" s="59"/>
      <c r="K139" s="59"/>
      <c r="L139" s="63"/>
      <c r="M139" s="20"/>
      <c r="N139" s="20"/>
      <c r="O139" s="64">
        <f t="shared" si="12"/>
        <v>0</v>
      </c>
      <c r="P139" s="65">
        <f t="shared" si="13"/>
        <v>0</v>
      </c>
      <c r="R139" s="4"/>
      <c r="S139" s="5"/>
      <c r="T139" s="4"/>
      <c r="U139" s="4"/>
    </row>
    <row r="140" spans="1:21" ht="10.5" customHeight="1">
      <c r="A140" s="62">
        <v>22</v>
      </c>
      <c r="B140" s="62" t="s">
        <v>98</v>
      </c>
      <c r="C140" s="59">
        <v>0</v>
      </c>
      <c r="D140" s="59">
        <v>0</v>
      </c>
      <c r="E140" s="44">
        <v>0</v>
      </c>
      <c r="F140" s="45">
        <v>0</v>
      </c>
      <c r="G140" s="59">
        <v>0</v>
      </c>
      <c r="H140" s="59">
        <v>1</v>
      </c>
      <c r="I140" s="63"/>
      <c r="J140" s="63"/>
      <c r="K140" s="63"/>
      <c r="L140" s="63"/>
      <c r="M140" s="20"/>
      <c r="N140" s="20"/>
      <c r="O140" s="64">
        <f t="shared" si="12"/>
        <v>1</v>
      </c>
      <c r="P140" s="65">
        <f t="shared" si="13"/>
        <v>2.3255813953488373</v>
      </c>
      <c r="Q140" s="7"/>
      <c r="R140" s="6"/>
      <c r="S140" s="4"/>
      <c r="T140" s="4"/>
      <c r="U140" s="4"/>
    </row>
    <row r="141" spans="1:21" ht="9.75" customHeight="1">
      <c r="A141" s="58">
        <v>23</v>
      </c>
      <c r="B141" s="62" t="s">
        <v>99</v>
      </c>
      <c r="C141" s="59">
        <v>0</v>
      </c>
      <c r="D141" s="59">
        <v>0</v>
      </c>
      <c r="E141" s="44">
        <v>0</v>
      </c>
      <c r="F141" s="45">
        <v>0</v>
      </c>
      <c r="G141" s="59">
        <v>0</v>
      </c>
      <c r="H141" s="59">
        <v>0</v>
      </c>
      <c r="I141" s="59"/>
      <c r="J141" s="59"/>
      <c r="K141" s="59"/>
      <c r="L141" s="63"/>
      <c r="M141" s="63"/>
      <c r="N141" s="20"/>
      <c r="O141" s="64">
        <f t="shared" si="12"/>
        <v>0</v>
      </c>
      <c r="P141" s="65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2">
        <v>24</v>
      </c>
      <c r="B142" s="62" t="s">
        <v>100</v>
      </c>
      <c r="C142" s="59">
        <v>0</v>
      </c>
      <c r="D142" s="59">
        <v>0</v>
      </c>
      <c r="E142" s="44">
        <v>0</v>
      </c>
      <c r="F142" s="45">
        <v>0</v>
      </c>
      <c r="G142" s="59">
        <v>0</v>
      </c>
      <c r="H142" s="59">
        <v>0</v>
      </c>
      <c r="I142" s="63"/>
      <c r="J142" s="63"/>
      <c r="K142" s="63"/>
      <c r="L142" s="63"/>
      <c r="M142" s="20"/>
      <c r="N142" s="20"/>
      <c r="O142" s="64">
        <f t="shared" si="12"/>
        <v>0</v>
      </c>
      <c r="P142" s="65">
        <f t="shared" si="13"/>
        <v>0</v>
      </c>
      <c r="R142" s="4"/>
      <c r="S142" s="4"/>
      <c r="T142" s="4"/>
      <c r="U142" s="4"/>
    </row>
    <row r="143" spans="1:21" ht="10.5" customHeight="1">
      <c r="A143" s="58">
        <v>25</v>
      </c>
      <c r="B143" s="62" t="s">
        <v>36</v>
      </c>
      <c r="C143" s="59">
        <v>0</v>
      </c>
      <c r="D143" s="59">
        <v>0</v>
      </c>
      <c r="E143" s="44">
        <v>0</v>
      </c>
      <c r="F143" s="45">
        <v>0</v>
      </c>
      <c r="G143" s="59">
        <v>0</v>
      </c>
      <c r="H143" s="59">
        <v>0</v>
      </c>
      <c r="I143" s="59"/>
      <c r="J143" s="59"/>
      <c r="K143" s="59"/>
      <c r="L143" s="63"/>
      <c r="M143" s="20"/>
      <c r="N143" s="20"/>
      <c r="O143" s="64">
        <f t="shared" si="12"/>
        <v>0</v>
      </c>
      <c r="P143" s="65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2">
        <v>26</v>
      </c>
      <c r="B144" s="62" t="s">
        <v>180</v>
      </c>
      <c r="C144" s="59">
        <v>0</v>
      </c>
      <c r="D144" s="59">
        <v>0</v>
      </c>
      <c r="E144" s="44">
        <v>0</v>
      </c>
      <c r="F144" s="45">
        <v>0</v>
      </c>
      <c r="G144" s="59">
        <v>0</v>
      </c>
      <c r="H144" s="59">
        <v>0</v>
      </c>
      <c r="I144" s="63"/>
      <c r="J144" s="63"/>
      <c r="K144" s="63"/>
      <c r="L144" s="63"/>
      <c r="M144" s="20"/>
      <c r="N144" s="20"/>
      <c r="O144" s="64">
        <f t="shared" si="12"/>
        <v>0</v>
      </c>
      <c r="P144" s="65">
        <f t="shared" si="13"/>
        <v>0</v>
      </c>
      <c r="R144" s="4"/>
      <c r="S144" s="4"/>
      <c r="T144" s="4"/>
      <c r="U144" s="4"/>
    </row>
    <row r="145" spans="1:21" ht="10.5" customHeight="1">
      <c r="A145" s="58">
        <v>27</v>
      </c>
      <c r="B145" s="62" t="s">
        <v>179</v>
      </c>
      <c r="C145" s="59">
        <v>0</v>
      </c>
      <c r="D145" s="59">
        <v>0</v>
      </c>
      <c r="E145" s="44">
        <v>0</v>
      </c>
      <c r="F145" s="45">
        <v>0</v>
      </c>
      <c r="G145" s="59">
        <v>0</v>
      </c>
      <c r="H145" s="59">
        <v>0</v>
      </c>
      <c r="I145" s="59"/>
      <c r="J145" s="59"/>
      <c r="K145" s="59"/>
      <c r="L145" s="63"/>
      <c r="M145" s="20"/>
      <c r="N145" s="20"/>
      <c r="O145" s="64">
        <f t="shared" si="12"/>
        <v>0</v>
      </c>
      <c r="P145" s="65">
        <f t="shared" si="13"/>
        <v>0</v>
      </c>
      <c r="R145" s="4"/>
      <c r="S145" s="4"/>
      <c r="T145" s="4"/>
      <c r="U145" s="4"/>
    </row>
    <row r="146" spans="1:21" ht="10.5" customHeight="1">
      <c r="A146" s="62">
        <v>28</v>
      </c>
      <c r="B146" s="62" t="s">
        <v>178</v>
      </c>
      <c r="C146" s="59">
        <v>0</v>
      </c>
      <c r="D146" s="59">
        <v>0</v>
      </c>
      <c r="E146" s="44">
        <v>0</v>
      </c>
      <c r="F146" s="45">
        <v>0</v>
      </c>
      <c r="G146" s="59">
        <v>0</v>
      </c>
      <c r="H146" s="59">
        <v>0</v>
      </c>
      <c r="I146" s="63"/>
      <c r="J146" s="63"/>
      <c r="K146" s="63"/>
      <c r="L146" s="63"/>
      <c r="M146" s="20"/>
      <c r="N146" s="20"/>
      <c r="O146" s="64">
        <f t="shared" si="12"/>
        <v>0</v>
      </c>
      <c r="P146" s="65">
        <f t="shared" si="13"/>
        <v>0</v>
      </c>
      <c r="R146" s="4"/>
      <c r="S146" s="4"/>
      <c r="T146" s="4"/>
      <c r="U146" s="4"/>
    </row>
    <row r="147" spans="1:21" ht="10.5" customHeight="1">
      <c r="A147" s="58">
        <v>29</v>
      </c>
      <c r="B147" s="62" t="s">
        <v>101</v>
      </c>
      <c r="C147" s="59">
        <v>0</v>
      </c>
      <c r="D147" s="59">
        <v>0</v>
      </c>
      <c r="E147" s="44">
        <v>0</v>
      </c>
      <c r="F147" s="45">
        <v>0</v>
      </c>
      <c r="G147" s="59">
        <v>0</v>
      </c>
      <c r="H147" s="59">
        <v>0</v>
      </c>
      <c r="I147" s="59"/>
      <c r="J147" s="59"/>
      <c r="K147" s="59"/>
      <c r="L147" s="63"/>
      <c r="M147" s="20"/>
      <c r="N147" s="20"/>
      <c r="O147" s="64">
        <f t="shared" si="12"/>
        <v>0</v>
      </c>
      <c r="P147" s="65">
        <f t="shared" si="13"/>
        <v>0</v>
      </c>
      <c r="R147" s="4"/>
      <c r="S147" s="4"/>
      <c r="T147" s="4"/>
      <c r="U147" s="4"/>
    </row>
    <row r="148" spans="1:21" ht="10.5" customHeight="1">
      <c r="A148" s="62">
        <v>30</v>
      </c>
      <c r="B148" s="62" t="s">
        <v>102</v>
      </c>
      <c r="C148" s="59">
        <v>0</v>
      </c>
      <c r="D148" s="59">
        <v>0</v>
      </c>
      <c r="E148" s="44">
        <v>0</v>
      </c>
      <c r="F148" s="45">
        <v>0</v>
      </c>
      <c r="G148" s="59">
        <v>0</v>
      </c>
      <c r="H148" s="59">
        <v>0</v>
      </c>
      <c r="I148" s="63"/>
      <c r="J148" s="63"/>
      <c r="K148" s="63"/>
      <c r="L148" s="63"/>
      <c r="M148" s="20"/>
      <c r="N148" s="20"/>
      <c r="O148" s="64">
        <f t="shared" si="12"/>
        <v>0</v>
      </c>
      <c r="P148" s="65">
        <f t="shared" si="13"/>
        <v>0</v>
      </c>
      <c r="R148" s="4"/>
      <c r="S148" s="4"/>
      <c r="T148" s="4"/>
      <c r="U148" s="4"/>
    </row>
    <row r="149" spans="1:21" ht="10.5" customHeight="1">
      <c r="A149" s="58">
        <v>31</v>
      </c>
      <c r="B149" s="62" t="s">
        <v>181</v>
      </c>
      <c r="C149" s="59">
        <v>0</v>
      </c>
      <c r="D149" s="59">
        <v>0</v>
      </c>
      <c r="E149" s="44">
        <v>0</v>
      </c>
      <c r="F149" s="45">
        <v>0</v>
      </c>
      <c r="G149" s="59">
        <v>0</v>
      </c>
      <c r="H149" s="59">
        <v>0</v>
      </c>
      <c r="I149" s="59"/>
      <c r="J149" s="59"/>
      <c r="K149" s="59"/>
      <c r="L149" s="63"/>
      <c r="M149" s="20"/>
      <c r="N149" s="20"/>
      <c r="O149" s="64">
        <f t="shared" si="12"/>
        <v>0</v>
      </c>
      <c r="P149" s="65">
        <f t="shared" si="13"/>
        <v>0</v>
      </c>
      <c r="R149" s="4"/>
      <c r="S149" s="4"/>
      <c r="T149" s="4"/>
      <c r="U149" s="4"/>
    </row>
    <row r="150" spans="1:21" ht="10.5" customHeight="1">
      <c r="A150" s="62">
        <v>32</v>
      </c>
      <c r="B150" s="62" t="s">
        <v>184</v>
      </c>
      <c r="C150" s="59">
        <v>0</v>
      </c>
      <c r="D150" s="59">
        <v>0</v>
      </c>
      <c r="E150" s="44">
        <v>0</v>
      </c>
      <c r="F150" s="45">
        <v>0</v>
      </c>
      <c r="G150" s="59">
        <v>0</v>
      </c>
      <c r="H150" s="59">
        <v>0</v>
      </c>
      <c r="I150" s="63"/>
      <c r="J150" s="63"/>
      <c r="K150" s="63"/>
      <c r="L150" s="63"/>
      <c r="M150" s="20"/>
      <c r="N150" s="20"/>
      <c r="O150" s="64">
        <f t="shared" si="12"/>
        <v>0</v>
      </c>
      <c r="P150" s="65">
        <f t="shared" si="13"/>
        <v>0</v>
      </c>
      <c r="R150" s="4"/>
      <c r="S150" s="4"/>
      <c r="T150" s="4"/>
      <c r="U150" s="4"/>
    </row>
    <row r="151" spans="1:21" ht="10.5" customHeight="1">
      <c r="A151" s="58">
        <v>33</v>
      </c>
      <c r="B151" s="62" t="s">
        <v>211</v>
      </c>
      <c r="C151" s="59">
        <v>0</v>
      </c>
      <c r="D151" s="59">
        <v>0</v>
      </c>
      <c r="E151" s="44">
        <v>0</v>
      </c>
      <c r="F151" s="45">
        <v>0</v>
      </c>
      <c r="G151" s="59">
        <v>0</v>
      </c>
      <c r="H151" s="59">
        <v>0</v>
      </c>
      <c r="I151" s="59"/>
      <c r="J151" s="59"/>
      <c r="K151" s="59"/>
      <c r="L151" s="63"/>
      <c r="M151" s="20"/>
      <c r="N151" s="20"/>
      <c r="O151" s="64">
        <f t="shared" si="12"/>
        <v>0</v>
      </c>
      <c r="P151" s="65">
        <f t="shared" si="13"/>
        <v>0</v>
      </c>
      <c r="R151" s="4"/>
      <c r="S151" s="4"/>
      <c r="T151" s="4"/>
      <c r="U151" s="4"/>
    </row>
    <row r="152" spans="1:21" ht="10.5" customHeight="1">
      <c r="A152" s="62">
        <v>34</v>
      </c>
      <c r="B152" s="62" t="s">
        <v>103</v>
      </c>
      <c r="C152" s="59">
        <v>0</v>
      </c>
      <c r="D152" s="59">
        <v>0</v>
      </c>
      <c r="E152" s="44">
        <v>0</v>
      </c>
      <c r="F152" s="45">
        <v>0</v>
      </c>
      <c r="G152" s="59">
        <v>0</v>
      </c>
      <c r="H152" s="59">
        <v>0</v>
      </c>
      <c r="I152" s="63"/>
      <c r="J152" s="63"/>
      <c r="K152" s="63"/>
      <c r="L152" s="63"/>
      <c r="M152" s="20"/>
      <c r="N152" s="20"/>
      <c r="O152" s="64">
        <f t="shared" si="12"/>
        <v>0</v>
      </c>
      <c r="P152" s="65">
        <f t="shared" si="13"/>
        <v>0</v>
      </c>
      <c r="R152" s="4"/>
      <c r="S152" s="4"/>
      <c r="T152" s="4"/>
      <c r="U152" s="4"/>
    </row>
    <row r="153" spans="1:21" ht="10.5" customHeight="1">
      <c r="A153" s="58">
        <v>35</v>
      </c>
      <c r="B153" s="62" t="s">
        <v>65</v>
      </c>
      <c r="C153" s="59">
        <v>0</v>
      </c>
      <c r="D153" s="59">
        <v>0</v>
      </c>
      <c r="E153" s="44">
        <v>0</v>
      </c>
      <c r="F153" s="45">
        <v>0</v>
      </c>
      <c r="G153" s="59">
        <v>0</v>
      </c>
      <c r="H153" s="59">
        <v>0</v>
      </c>
      <c r="I153" s="59"/>
      <c r="J153" s="59"/>
      <c r="K153" s="59"/>
      <c r="L153" s="63"/>
      <c r="M153" s="20"/>
      <c r="N153" s="63"/>
      <c r="O153" s="64">
        <f t="shared" si="12"/>
        <v>0</v>
      </c>
      <c r="P153" s="65">
        <f t="shared" si="13"/>
        <v>0</v>
      </c>
      <c r="R153" s="4"/>
      <c r="S153" s="4"/>
      <c r="T153" s="4"/>
      <c r="U153" s="4"/>
    </row>
    <row r="154" spans="1:23" ht="10.5" customHeight="1">
      <c r="A154" s="62">
        <v>36</v>
      </c>
      <c r="B154" s="62" t="s">
        <v>166</v>
      </c>
      <c r="C154" s="59">
        <v>0</v>
      </c>
      <c r="D154" s="59">
        <v>0</v>
      </c>
      <c r="E154" s="44">
        <v>0</v>
      </c>
      <c r="F154" s="45">
        <v>0</v>
      </c>
      <c r="G154" s="59">
        <v>0</v>
      </c>
      <c r="H154" s="59">
        <v>0</v>
      </c>
      <c r="I154" s="63"/>
      <c r="J154" s="63"/>
      <c r="K154" s="63"/>
      <c r="L154" s="63"/>
      <c r="M154" s="63"/>
      <c r="N154" s="63"/>
      <c r="O154" s="64">
        <f t="shared" si="12"/>
        <v>0</v>
      </c>
      <c r="P154" s="65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58">
        <v>37</v>
      </c>
      <c r="B155" s="62" t="s">
        <v>104</v>
      </c>
      <c r="C155" s="59">
        <v>0</v>
      </c>
      <c r="D155" s="59">
        <v>0</v>
      </c>
      <c r="E155" s="44">
        <v>0</v>
      </c>
      <c r="F155" s="45">
        <v>0</v>
      </c>
      <c r="G155" s="59">
        <v>0</v>
      </c>
      <c r="H155" s="59">
        <v>0</v>
      </c>
      <c r="I155" s="59"/>
      <c r="J155" s="59"/>
      <c r="K155" s="59"/>
      <c r="L155" s="63"/>
      <c r="M155" s="63"/>
      <c r="N155" s="20"/>
      <c r="O155" s="64">
        <f t="shared" si="12"/>
        <v>0</v>
      </c>
      <c r="P155" s="65">
        <f t="shared" si="13"/>
        <v>0</v>
      </c>
      <c r="R155" s="4"/>
      <c r="S155" s="4"/>
      <c r="T155" s="4"/>
      <c r="U155" s="4"/>
    </row>
    <row r="156" spans="1:21" ht="10.5" customHeight="1">
      <c r="A156" s="62">
        <v>38</v>
      </c>
      <c r="B156" s="62" t="s">
        <v>212</v>
      </c>
      <c r="C156" s="59">
        <v>0</v>
      </c>
      <c r="D156" s="59">
        <v>0</v>
      </c>
      <c r="E156" s="44">
        <v>0</v>
      </c>
      <c r="F156" s="45">
        <v>0</v>
      </c>
      <c r="G156" s="59">
        <v>0</v>
      </c>
      <c r="H156" s="59">
        <v>0</v>
      </c>
      <c r="I156" s="63"/>
      <c r="J156" s="63"/>
      <c r="K156" s="63"/>
      <c r="L156" s="63"/>
      <c r="M156" s="20"/>
      <c r="N156" s="20"/>
      <c r="O156" s="64">
        <f t="shared" si="12"/>
        <v>0</v>
      </c>
      <c r="P156" s="65">
        <f t="shared" si="13"/>
        <v>0</v>
      </c>
      <c r="R156" s="4"/>
      <c r="S156" s="4"/>
      <c r="T156" s="4"/>
      <c r="U156" s="4"/>
    </row>
    <row r="157" spans="1:21" ht="10.5" customHeight="1">
      <c r="A157" s="58">
        <v>39</v>
      </c>
      <c r="B157" s="62" t="s">
        <v>53</v>
      </c>
      <c r="C157" s="59">
        <v>0</v>
      </c>
      <c r="D157" s="59">
        <v>0</v>
      </c>
      <c r="E157" s="44">
        <v>0</v>
      </c>
      <c r="F157" s="45">
        <v>0</v>
      </c>
      <c r="G157" s="59">
        <v>0</v>
      </c>
      <c r="H157" s="59">
        <v>0</v>
      </c>
      <c r="I157" s="59"/>
      <c r="J157" s="59"/>
      <c r="K157" s="59"/>
      <c r="L157" s="63"/>
      <c r="M157" s="20"/>
      <c r="N157" s="63"/>
      <c r="O157" s="64">
        <f t="shared" si="12"/>
        <v>0</v>
      </c>
      <c r="P157" s="65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2">
        <v>40</v>
      </c>
      <c r="B158" s="62" t="s">
        <v>66</v>
      </c>
      <c r="C158" s="59">
        <v>0</v>
      </c>
      <c r="D158" s="59">
        <v>0</v>
      </c>
      <c r="E158" s="44">
        <v>0</v>
      </c>
      <c r="F158" s="45">
        <v>0</v>
      </c>
      <c r="G158" s="59">
        <v>0</v>
      </c>
      <c r="H158" s="59">
        <v>0</v>
      </c>
      <c r="I158" s="63"/>
      <c r="J158" s="63"/>
      <c r="K158" s="63"/>
      <c r="L158" s="63"/>
      <c r="M158" s="20"/>
      <c r="N158" s="20"/>
      <c r="O158" s="64">
        <f t="shared" si="12"/>
        <v>0</v>
      </c>
      <c r="P158" s="65">
        <f t="shared" si="13"/>
        <v>0</v>
      </c>
      <c r="R158" s="4"/>
      <c r="S158" s="4"/>
      <c r="T158" s="4"/>
      <c r="U158" s="4"/>
    </row>
    <row r="159" spans="1:21" ht="10.5" customHeight="1">
      <c r="A159" s="58">
        <v>41</v>
      </c>
      <c r="B159" s="62" t="s">
        <v>54</v>
      </c>
      <c r="C159" s="59">
        <v>0</v>
      </c>
      <c r="D159" s="59">
        <v>0</v>
      </c>
      <c r="E159" s="44">
        <v>0</v>
      </c>
      <c r="F159" s="45">
        <v>0</v>
      </c>
      <c r="G159" s="59">
        <v>0</v>
      </c>
      <c r="H159" s="59">
        <v>0</v>
      </c>
      <c r="I159" s="59"/>
      <c r="J159" s="59"/>
      <c r="K159" s="59"/>
      <c r="L159" s="63"/>
      <c r="M159" s="20"/>
      <c r="N159" s="20"/>
      <c r="O159" s="64">
        <f t="shared" si="12"/>
        <v>0</v>
      </c>
      <c r="P159" s="65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2">
        <v>42</v>
      </c>
      <c r="B160" s="62" t="s">
        <v>105</v>
      </c>
      <c r="C160" s="59">
        <v>0</v>
      </c>
      <c r="D160" s="59">
        <v>0</v>
      </c>
      <c r="E160" s="44">
        <v>0</v>
      </c>
      <c r="F160" s="45">
        <v>0</v>
      </c>
      <c r="G160" s="59">
        <v>0</v>
      </c>
      <c r="H160" s="59">
        <v>0</v>
      </c>
      <c r="I160" s="63"/>
      <c r="J160" s="63"/>
      <c r="K160" s="63"/>
      <c r="L160" s="63"/>
      <c r="M160" s="20"/>
      <c r="N160" s="20"/>
      <c r="O160" s="64">
        <f t="shared" si="12"/>
        <v>0</v>
      </c>
      <c r="P160" s="65">
        <f t="shared" si="13"/>
        <v>0</v>
      </c>
      <c r="R160" s="4"/>
      <c r="S160" s="4"/>
      <c r="T160" s="4"/>
      <c r="U160" s="4"/>
    </row>
    <row r="161" spans="1:21" ht="10.5" customHeight="1">
      <c r="A161" s="58">
        <v>43</v>
      </c>
      <c r="B161" s="62" t="s">
        <v>106</v>
      </c>
      <c r="C161" s="59">
        <v>0</v>
      </c>
      <c r="D161" s="59">
        <v>0</v>
      </c>
      <c r="E161" s="44">
        <v>0</v>
      </c>
      <c r="F161" s="45">
        <v>0</v>
      </c>
      <c r="G161" s="59">
        <v>0</v>
      </c>
      <c r="H161" s="59">
        <v>0</v>
      </c>
      <c r="I161" s="59"/>
      <c r="J161" s="59"/>
      <c r="K161" s="59"/>
      <c r="L161" s="63"/>
      <c r="M161" s="20"/>
      <c r="N161" s="20"/>
      <c r="O161" s="64">
        <f t="shared" si="12"/>
        <v>0</v>
      </c>
      <c r="P161" s="65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2">
        <v>44</v>
      </c>
      <c r="B162" s="62" t="s">
        <v>107</v>
      </c>
      <c r="C162" s="59">
        <v>0</v>
      </c>
      <c r="D162" s="59">
        <v>0</v>
      </c>
      <c r="E162" s="44">
        <v>0</v>
      </c>
      <c r="F162" s="45">
        <v>0</v>
      </c>
      <c r="G162" s="59">
        <v>0</v>
      </c>
      <c r="H162" s="59">
        <v>0</v>
      </c>
      <c r="I162" s="63"/>
      <c r="J162" s="63"/>
      <c r="K162" s="63"/>
      <c r="L162" s="63"/>
      <c r="M162" s="20"/>
      <c r="N162" s="20"/>
      <c r="O162" s="64">
        <f t="shared" si="12"/>
        <v>0</v>
      </c>
      <c r="P162" s="65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58">
        <v>45</v>
      </c>
      <c r="B163" s="62" t="s">
        <v>108</v>
      </c>
      <c r="C163" s="59">
        <v>0</v>
      </c>
      <c r="D163" s="59">
        <v>0</v>
      </c>
      <c r="E163" s="44">
        <v>0</v>
      </c>
      <c r="F163" s="45">
        <v>0</v>
      </c>
      <c r="G163" s="59">
        <v>0</v>
      </c>
      <c r="H163" s="59">
        <v>0</v>
      </c>
      <c r="I163" s="59"/>
      <c r="J163" s="59"/>
      <c r="K163" s="59"/>
      <c r="L163" s="63"/>
      <c r="M163" s="20"/>
      <c r="N163" s="20"/>
      <c r="O163" s="64">
        <f t="shared" si="12"/>
        <v>0</v>
      </c>
      <c r="P163" s="65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2">
        <v>46</v>
      </c>
      <c r="B164" s="62" t="s">
        <v>109</v>
      </c>
      <c r="C164" s="59">
        <v>0</v>
      </c>
      <c r="D164" s="59">
        <v>0</v>
      </c>
      <c r="E164" s="44">
        <v>0</v>
      </c>
      <c r="F164" s="45">
        <v>0</v>
      </c>
      <c r="G164" s="59">
        <v>0</v>
      </c>
      <c r="H164" s="59">
        <v>0</v>
      </c>
      <c r="I164" s="63"/>
      <c r="J164" s="63"/>
      <c r="K164" s="63"/>
      <c r="L164" s="63"/>
      <c r="M164" s="20"/>
      <c r="N164" s="20"/>
      <c r="O164" s="64">
        <f t="shared" si="12"/>
        <v>0</v>
      </c>
      <c r="P164" s="65">
        <f t="shared" si="14"/>
        <v>0</v>
      </c>
      <c r="R164" s="4"/>
      <c r="S164" s="4"/>
      <c r="T164" s="4"/>
      <c r="U164" s="4"/>
    </row>
    <row r="165" spans="1:21" ht="10.5" customHeight="1">
      <c r="A165" s="58">
        <v>47</v>
      </c>
      <c r="B165" s="62" t="s">
        <v>37</v>
      </c>
      <c r="C165" s="59">
        <v>0</v>
      </c>
      <c r="D165" s="59">
        <v>0</v>
      </c>
      <c r="E165" s="44">
        <v>0</v>
      </c>
      <c r="F165" s="45">
        <v>0</v>
      </c>
      <c r="G165" s="59">
        <v>0</v>
      </c>
      <c r="H165" s="59">
        <v>0</v>
      </c>
      <c r="I165" s="59"/>
      <c r="J165" s="59"/>
      <c r="K165" s="59"/>
      <c r="L165" s="63"/>
      <c r="M165" s="20"/>
      <c r="N165" s="20"/>
      <c r="O165" s="64">
        <f t="shared" si="12"/>
        <v>0</v>
      </c>
      <c r="P165" s="65">
        <f t="shared" si="14"/>
        <v>0</v>
      </c>
      <c r="R165" s="4"/>
      <c r="S165" s="4"/>
      <c r="T165" s="4"/>
      <c r="U165" s="4"/>
    </row>
    <row r="166" spans="1:21" ht="10.5" customHeight="1">
      <c r="A166" s="62">
        <v>48</v>
      </c>
      <c r="B166" s="62" t="s">
        <v>198</v>
      </c>
      <c r="C166" s="59">
        <v>0</v>
      </c>
      <c r="D166" s="59">
        <v>0</v>
      </c>
      <c r="E166" s="44">
        <v>0</v>
      </c>
      <c r="F166" s="45">
        <v>0</v>
      </c>
      <c r="G166" s="59">
        <v>0</v>
      </c>
      <c r="H166" s="59">
        <v>0</v>
      </c>
      <c r="I166" s="63"/>
      <c r="J166" s="63"/>
      <c r="K166" s="63"/>
      <c r="L166" s="63"/>
      <c r="M166" s="20"/>
      <c r="N166" s="20"/>
      <c r="O166" s="64">
        <f t="shared" si="12"/>
        <v>0</v>
      </c>
      <c r="P166" s="65">
        <f t="shared" si="14"/>
        <v>0</v>
      </c>
      <c r="R166" s="4"/>
      <c r="S166" s="4"/>
      <c r="T166" s="4"/>
      <c r="U166" s="4"/>
    </row>
    <row r="167" spans="1:21" ht="10.5" customHeight="1">
      <c r="A167" s="58">
        <v>49</v>
      </c>
      <c r="B167" s="62" t="s">
        <v>110</v>
      </c>
      <c r="C167" s="59">
        <v>0</v>
      </c>
      <c r="D167" s="59">
        <v>0</v>
      </c>
      <c r="E167" s="44">
        <v>0</v>
      </c>
      <c r="F167" s="45">
        <v>0</v>
      </c>
      <c r="G167" s="59">
        <v>0</v>
      </c>
      <c r="H167" s="59">
        <v>0</v>
      </c>
      <c r="I167" s="59"/>
      <c r="J167" s="59"/>
      <c r="K167" s="59"/>
      <c r="L167" s="63"/>
      <c r="M167" s="20"/>
      <c r="N167" s="20"/>
      <c r="O167" s="64">
        <f t="shared" si="12"/>
        <v>0</v>
      </c>
      <c r="P167" s="65">
        <f t="shared" si="14"/>
        <v>0</v>
      </c>
      <c r="R167" s="4"/>
      <c r="S167" s="4"/>
      <c r="T167" s="4"/>
      <c r="U167" s="4"/>
    </row>
    <row r="168" spans="1:21" ht="10.5" customHeight="1">
      <c r="A168" s="62">
        <v>50</v>
      </c>
      <c r="B168" s="62" t="s">
        <v>111</v>
      </c>
      <c r="C168" s="59">
        <v>0</v>
      </c>
      <c r="D168" s="59">
        <v>0</v>
      </c>
      <c r="E168" s="44">
        <v>0</v>
      </c>
      <c r="F168" s="45">
        <v>0</v>
      </c>
      <c r="G168" s="59">
        <v>0</v>
      </c>
      <c r="H168" s="59">
        <v>0</v>
      </c>
      <c r="I168" s="63"/>
      <c r="J168" s="63"/>
      <c r="K168" s="63"/>
      <c r="L168" s="63"/>
      <c r="M168" s="20"/>
      <c r="N168" s="63"/>
      <c r="O168" s="64">
        <f t="shared" si="12"/>
        <v>0</v>
      </c>
      <c r="P168" s="65">
        <f t="shared" si="14"/>
        <v>0</v>
      </c>
      <c r="R168" s="4"/>
      <c r="S168" s="4"/>
      <c r="T168" s="4"/>
      <c r="U168" s="4"/>
    </row>
    <row r="169" spans="1:21" ht="10.5" customHeight="1">
      <c r="A169" s="58">
        <v>51</v>
      </c>
      <c r="B169" s="62" t="s">
        <v>112</v>
      </c>
      <c r="C169" s="59">
        <v>0</v>
      </c>
      <c r="D169" s="59">
        <v>0</v>
      </c>
      <c r="E169" s="44">
        <v>0</v>
      </c>
      <c r="F169" s="45">
        <v>0</v>
      </c>
      <c r="G169" s="59">
        <v>0</v>
      </c>
      <c r="H169" s="59">
        <v>0</v>
      </c>
      <c r="I169" s="59"/>
      <c r="J169" s="59"/>
      <c r="K169" s="59"/>
      <c r="L169" s="63"/>
      <c r="M169" s="20"/>
      <c r="N169" s="20"/>
      <c r="O169" s="64">
        <f t="shared" si="12"/>
        <v>0</v>
      </c>
      <c r="P169" s="65">
        <f t="shared" si="14"/>
        <v>0</v>
      </c>
      <c r="R169" s="4"/>
      <c r="S169" s="4"/>
      <c r="T169" s="4"/>
      <c r="U169" s="4"/>
    </row>
    <row r="170" spans="1:21" ht="10.5" customHeight="1">
      <c r="A170" s="62">
        <v>52</v>
      </c>
      <c r="B170" s="62" t="s">
        <v>113</v>
      </c>
      <c r="C170" s="59">
        <v>0</v>
      </c>
      <c r="D170" s="59">
        <v>0</v>
      </c>
      <c r="E170" s="44">
        <v>0</v>
      </c>
      <c r="F170" s="45">
        <v>0</v>
      </c>
      <c r="G170" s="59">
        <v>0</v>
      </c>
      <c r="H170" s="59">
        <v>0</v>
      </c>
      <c r="I170" s="63"/>
      <c r="J170" s="63"/>
      <c r="K170" s="63"/>
      <c r="L170" s="63"/>
      <c r="M170" s="20"/>
      <c r="N170" s="20"/>
      <c r="O170" s="64">
        <f t="shared" si="12"/>
        <v>0</v>
      </c>
      <c r="P170" s="65">
        <f t="shared" si="14"/>
        <v>0</v>
      </c>
      <c r="R170" s="4"/>
      <c r="S170" s="4"/>
      <c r="T170" s="4"/>
      <c r="U170" s="4"/>
    </row>
    <row r="171" spans="1:21" ht="10.5" customHeight="1" thickBot="1">
      <c r="A171" s="58">
        <v>53</v>
      </c>
      <c r="B171" s="84" t="s">
        <v>215</v>
      </c>
      <c r="C171" s="59">
        <v>0</v>
      </c>
      <c r="D171" s="59">
        <v>0</v>
      </c>
      <c r="E171" s="44">
        <v>0</v>
      </c>
      <c r="F171" s="45">
        <v>0</v>
      </c>
      <c r="G171" s="59">
        <v>0</v>
      </c>
      <c r="H171" s="59">
        <v>0</v>
      </c>
      <c r="I171" s="59"/>
      <c r="J171" s="59"/>
      <c r="K171" s="59"/>
      <c r="L171" s="63"/>
      <c r="M171" s="20"/>
      <c r="N171" s="20"/>
      <c r="O171" s="66">
        <f t="shared" si="12"/>
        <v>0</v>
      </c>
      <c r="P171" s="67">
        <f t="shared" si="14"/>
        <v>0</v>
      </c>
      <c r="R171" s="4"/>
      <c r="S171" s="4"/>
      <c r="T171" s="4"/>
      <c r="U171" s="4"/>
    </row>
    <row r="172" spans="1:21" ht="14.25" thickBot="1" thickTop="1">
      <c r="A172" s="53" t="s">
        <v>38</v>
      </c>
      <c r="B172" s="85" t="s">
        <v>39</v>
      </c>
      <c r="C172" s="54">
        <f aca="true" t="shared" si="15" ref="C172:I172">SUM(C173:C194)</f>
        <v>0</v>
      </c>
      <c r="D172" s="54">
        <f t="shared" si="15"/>
        <v>0</v>
      </c>
      <c r="E172" s="54">
        <f t="shared" si="15"/>
        <v>0</v>
      </c>
      <c r="F172" s="54">
        <f t="shared" si="15"/>
        <v>0</v>
      </c>
      <c r="G172" s="54">
        <f t="shared" si="15"/>
        <v>0</v>
      </c>
      <c r="H172" s="54">
        <f t="shared" si="15"/>
        <v>0</v>
      </c>
      <c r="I172" s="54">
        <f t="shared" si="15"/>
        <v>0</v>
      </c>
      <c r="J172" s="54">
        <f>SUM(J173:J194)</f>
        <v>0</v>
      </c>
      <c r="K172" s="54">
        <f>SUM(K173:K194)</f>
        <v>0</v>
      </c>
      <c r="L172" s="54">
        <f>SUM(L173:L194)</f>
        <v>0</v>
      </c>
      <c r="M172" s="54">
        <f>SUM(M173:M194)</f>
        <v>0</v>
      </c>
      <c r="N172" s="54">
        <f>SUM(N173:N194)</f>
        <v>0</v>
      </c>
      <c r="O172" s="41">
        <f t="shared" si="12"/>
        <v>0</v>
      </c>
      <c r="P172" s="55">
        <f t="shared" si="14"/>
        <v>0</v>
      </c>
      <c r="R172" s="4"/>
      <c r="S172" s="4"/>
      <c r="T172" s="4"/>
      <c r="U172" s="4"/>
    </row>
    <row r="173" spans="1:21" ht="13.5" thickTop="1">
      <c r="A173" s="56">
        <v>1</v>
      </c>
      <c r="B173" s="86" t="s">
        <v>197</v>
      </c>
      <c r="C173" s="44">
        <v>0</v>
      </c>
      <c r="D173" s="44">
        <v>0</v>
      </c>
      <c r="E173" s="44">
        <v>0</v>
      </c>
      <c r="F173" s="45">
        <v>0</v>
      </c>
      <c r="G173" s="44">
        <v>0</v>
      </c>
      <c r="H173" s="44">
        <v>0</v>
      </c>
      <c r="I173" s="44"/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6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20"/>
      <c r="J174" s="20"/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6">
        <v>3</v>
      </c>
      <c r="B175" s="92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0</v>
      </c>
      <c r="I175" s="44"/>
      <c r="J175" s="20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6">
        <v>4</v>
      </c>
      <c r="B176" s="62" t="s">
        <v>156</v>
      </c>
      <c r="C176" s="44">
        <v>0</v>
      </c>
      <c r="D176" s="44">
        <v>0</v>
      </c>
      <c r="E176" s="44">
        <v>0</v>
      </c>
      <c r="F176" s="45">
        <v>0</v>
      </c>
      <c r="G176" s="44">
        <v>0</v>
      </c>
      <c r="H176" s="44">
        <v>0</v>
      </c>
      <c r="I176" s="20"/>
      <c r="J176" s="44"/>
      <c r="K176" s="20"/>
      <c r="L176" s="44"/>
      <c r="M176" s="20"/>
      <c r="N176" s="20"/>
      <c r="O176" s="64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6">
        <v>5</v>
      </c>
      <c r="B177" s="68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/>
      <c r="J177" s="20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6">
        <v>6</v>
      </c>
      <c r="B178" s="68" t="s">
        <v>59</v>
      </c>
      <c r="C178" s="44">
        <v>0</v>
      </c>
      <c r="D178" s="44">
        <v>0</v>
      </c>
      <c r="E178" s="44">
        <v>0</v>
      </c>
      <c r="F178" s="45">
        <v>0</v>
      </c>
      <c r="G178" s="44">
        <v>0</v>
      </c>
      <c r="H178" s="44">
        <v>0</v>
      </c>
      <c r="I178" s="20"/>
      <c r="J178" s="20"/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6">
        <v>7</v>
      </c>
      <c r="B179" s="19" t="s">
        <v>174</v>
      </c>
      <c r="C179" s="44">
        <v>0</v>
      </c>
      <c r="D179" s="44">
        <v>0</v>
      </c>
      <c r="E179" s="44">
        <v>0</v>
      </c>
      <c r="F179" s="45">
        <v>0</v>
      </c>
      <c r="G179" s="44">
        <v>0</v>
      </c>
      <c r="H179" s="44">
        <v>0</v>
      </c>
      <c r="I179" s="44"/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6">
        <v>8</v>
      </c>
      <c r="B180" s="87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0</v>
      </c>
      <c r="I180" s="20"/>
      <c r="J180" s="20"/>
      <c r="K180" s="20"/>
      <c r="L180" s="44"/>
      <c r="M180" s="20"/>
      <c r="N180" s="20"/>
      <c r="O180" s="64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6">
        <v>9</v>
      </c>
      <c r="B181" s="68" t="s">
        <v>176</v>
      </c>
      <c r="C181" s="44">
        <v>0</v>
      </c>
      <c r="D181" s="44">
        <v>0</v>
      </c>
      <c r="E181" s="44">
        <v>0</v>
      </c>
      <c r="F181" s="45">
        <v>0</v>
      </c>
      <c r="G181" s="44">
        <v>0</v>
      </c>
      <c r="H181" s="44">
        <v>0</v>
      </c>
      <c r="I181" s="44"/>
      <c r="J181" s="20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6">
        <v>10</v>
      </c>
      <c r="B182" s="68" t="s">
        <v>114</v>
      </c>
      <c r="C182" s="44">
        <v>0</v>
      </c>
      <c r="D182" s="44">
        <v>0</v>
      </c>
      <c r="E182" s="44">
        <v>0</v>
      </c>
      <c r="F182" s="45">
        <v>0</v>
      </c>
      <c r="G182" s="44">
        <v>0</v>
      </c>
      <c r="H182" s="44">
        <v>0</v>
      </c>
      <c r="I182" s="20"/>
      <c r="J182" s="44"/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6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/>
      <c r="J183" s="20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6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20"/>
      <c r="J184" s="20"/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6">
        <v>13</v>
      </c>
      <c r="B185" s="68" t="s">
        <v>214</v>
      </c>
      <c r="C185" s="44">
        <v>0</v>
      </c>
      <c r="D185" s="44">
        <v>0</v>
      </c>
      <c r="E185" s="44">
        <v>0</v>
      </c>
      <c r="F185" s="45">
        <v>0</v>
      </c>
      <c r="G185" s="44">
        <v>0</v>
      </c>
      <c r="H185" s="44">
        <v>0</v>
      </c>
      <c r="I185" s="44"/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6">
        <v>14</v>
      </c>
      <c r="B186" s="68" t="s">
        <v>189</v>
      </c>
      <c r="C186" s="44">
        <v>0</v>
      </c>
      <c r="D186" s="44">
        <v>0</v>
      </c>
      <c r="E186" s="44">
        <v>0</v>
      </c>
      <c r="F186" s="45">
        <v>0</v>
      </c>
      <c r="G186" s="44">
        <v>0</v>
      </c>
      <c r="H186" s="44">
        <v>0</v>
      </c>
      <c r="I186" s="20"/>
      <c r="J186" s="20"/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6">
        <v>15</v>
      </c>
      <c r="B187" s="68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/>
      <c r="J187" s="20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6">
        <v>16</v>
      </c>
      <c r="B188" s="68" t="s">
        <v>195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0</v>
      </c>
      <c r="I188" s="20"/>
      <c r="J188" s="44"/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6">
        <v>17</v>
      </c>
      <c r="B189" s="68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/>
      <c r="J189" s="20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6">
        <v>18</v>
      </c>
      <c r="B190" s="19" t="s">
        <v>68</v>
      </c>
      <c r="C190" s="44">
        <v>0</v>
      </c>
      <c r="D190" s="44">
        <v>0</v>
      </c>
      <c r="E190" s="44">
        <v>0</v>
      </c>
      <c r="F190" s="45">
        <v>0</v>
      </c>
      <c r="G190" s="44">
        <v>0</v>
      </c>
      <c r="H190" s="44">
        <v>0</v>
      </c>
      <c r="I190" s="20"/>
      <c r="J190" s="20"/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6">
        <v>19</v>
      </c>
      <c r="B191" s="62" t="s">
        <v>118</v>
      </c>
      <c r="C191" s="44">
        <v>0</v>
      </c>
      <c r="D191" s="44">
        <v>0</v>
      </c>
      <c r="E191" s="44">
        <v>0</v>
      </c>
      <c r="F191" s="45">
        <v>0</v>
      </c>
      <c r="G191" s="44">
        <v>0</v>
      </c>
      <c r="H191" s="44">
        <v>0</v>
      </c>
      <c r="I191" s="44"/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6">
        <v>20</v>
      </c>
      <c r="B192" s="19" t="s">
        <v>119</v>
      </c>
      <c r="C192" s="44">
        <v>0</v>
      </c>
      <c r="D192" s="44">
        <v>0</v>
      </c>
      <c r="E192" s="44">
        <v>0</v>
      </c>
      <c r="F192" s="45">
        <v>0</v>
      </c>
      <c r="G192" s="44">
        <v>0</v>
      </c>
      <c r="H192" s="44">
        <v>0</v>
      </c>
      <c r="I192" s="20"/>
      <c r="J192" s="20"/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6">
        <v>21</v>
      </c>
      <c r="B193" s="88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/>
      <c r="J193" s="20"/>
      <c r="K193" s="44"/>
      <c r="L193" s="44"/>
      <c r="M193" s="20"/>
      <c r="N193" s="20"/>
      <c r="O193" s="22">
        <f t="shared" si="12"/>
        <v>0</v>
      </c>
      <c r="P193" s="69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6">
        <v>22</v>
      </c>
      <c r="B194" s="57" t="s">
        <v>121</v>
      </c>
      <c r="C194" s="44">
        <v>0</v>
      </c>
      <c r="D194" s="44">
        <v>0</v>
      </c>
      <c r="E194" s="44">
        <v>0</v>
      </c>
      <c r="F194" s="45">
        <v>0</v>
      </c>
      <c r="G194" s="44">
        <v>0</v>
      </c>
      <c r="H194" s="44">
        <v>0</v>
      </c>
      <c r="I194" s="20"/>
      <c r="J194" s="44"/>
      <c r="K194" s="20"/>
      <c r="L194" s="44"/>
      <c r="M194" s="20"/>
      <c r="N194" s="20"/>
      <c r="O194" s="41">
        <f t="shared" si="12"/>
        <v>0</v>
      </c>
      <c r="P194" s="48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70" t="s">
        <v>45</v>
      </c>
      <c r="B195" s="71" t="s">
        <v>46</v>
      </c>
      <c r="C195" s="72">
        <v>0</v>
      </c>
      <c r="D195" s="72">
        <v>0</v>
      </c>
      <c r="E195" s="44">
        <v>0</v>
      </c>
      <c r="F195" s="73">
        <v>0</v>
      </c>
      <c r="G195" s="72">
        <v>0</v>
      </c>
      <c r="H195" s="72">
        <v>0</v>
      </c>
      <c r="I195" s="72"/>
      <c r="J195" s="72"/>
      <c r="K195" s="72"/>
      <c r="L195" s="72"/>
      <c r="M195" s="72"/>
      <c r="N195" s="72"/>
      <c r="O195" s="41">
        <f>SUM(C195:N195)</f>
        <v>0</v>
      </c>
      <c r="P195" s="74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75"/>
      <c r="B196" s="89" t="s">
        <v>12</v>
      </c>
      <c r="C196" s="66">
        <f aca="true" t="shared" si="16" ref="C196:M196">C5+C34+C44+C83+C118+C172+C195</f>
        <v>10</v>
      </c>
      <c r="D196" s="66">
        <f>D5+D34+D44+D83+D118+D172+D195</f>
        <v>12</v>
      </c>
      <c r="E196" s="66">
        <f>E5+E34+E44+E83+E118+E172+E195</f>
        <v>3</v>
      </c>
      <c r="F196" s="66">
        <f t="shared" si="16"/>
        <v>9</v>
      </c>
      <c r="G196" s="66">
        <f t="shared" si="16"/>
        <v>8</v>
      </c>
      <c r="H196" s="66">
        <f>H5+H34+H44+H83+H118+H172+H195</f>
        <v>1</v>
      </c>
      <c r="I196" s="66">
        <f>I5+I34+I44+I83+I118+I172+I195</f>
        <v>0</v>
      </c>
      <c r="J196" s="66">
        <f t="shared" si="16"/>
        <v>0</v>
      </c>
      <c r="K196" s="66">
        <f>K5+K34+K44+K83+K118+K172+K195</f>
        <v>0</v>
      </c>
      <c r="L196" s="66">
        <f t="shared" si="16"/>
        <v>0</v>
      </c>
      <c r="M196" s="66">
        <f t="shared" si="16"/>
        <v>0</v>
      </c>
      <c r="N196" s="66">
        <f>N5+N34+N44+N83+N118+N172+N195</f>
        <v>0</v>
      </c>
      <c r="O196" s="66">
        <f>O5+O34+O44+O83+O118+O172+O195</f>
        <v>43</v>
      </c>
      <c r="P196" s="90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5" t="s">
        <v>218</v>
      </c>
      <c r="B197" s="93"/>
      <c r="C197" s="77"/>
      <c r="D197" s="77" t="s">
        <v>41</v>
      </c>
      <c r="E197" s="77"/>
      <c r="F197" s="77"/>
      <c r="G197" s="77"/>
      <c r="H197" s="26"/>
      <c r="I197" s="77"/>
      <c r="J197" s="77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7" t="s">
        <v>221</v>
      </c>
      <c r="B198" s="76"/>
      <c r="C198" s="77"/>
      <c r="D198" s="77"/>
      <c r="E198" s="78"/>
      <c r="F198" s="78"/>
      <c r="G198" s="76"/>
      <c r="H198" s="26"/>
      <c r="I198" s="77"/>
      <c r="J198" s="78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7" t="s">
        <v>222</v>
      </c>
      <c r="B199" s="76"/>
      <c r="C199" s="77"/>
      <c r="D199" s="77"/>
      <c r="E199" s="78"/>
      <c r="F199" s="78"/>
      <c r="G199" s="76"/>
      <c r="H199" s="26"/>
      <c r="I199" s="78"/>
      <c r="J199" s="78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7" t="s">
        <v>223</v>
      </c>
      <c r="B200" s="76"/>
      <c r="C200" s="77"/>
      <c r="D200" s="77"/>
      <c r="E200" s="77"/>
      <c r="F200" s="77"/>
      <c r="G200" s="78"/>
      <c r="H200" s="26"/>
      <c r="I200" s="78"/>
      <c r="J200" s="78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79"/>
      <c r="B201" s="24"/>
      <c r="C201" s="24"/>
      <c r="D201" s="24"/>
      <c r="E201" s="24"/>
      <c r="F201" s="24"/>
      <c r="G201" s="91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79"/>
      <c r="B202" s="25"/>
      <c r="C202" s="25"/>
      <c r="D202" s="80"/>
      <c r="E202" s="80"/>
      <c r="F202" s="81"/>
      <c r="G202" s="81"/>
      <c r="H202" s="25"/>
      <c r="I202" s="25"/>
      <c r="J202" s="80"/>
      <c r="K202" s="25"/>
      <c r="L202" s="81"/>
      <c r="M202" s="25"/>
      <c r="N202" s="81"/>
      <c r="O202" s="80"/>
      <c r="P202" s="81"/>
      <c r="R202" s="11"/>
      <c r="S202" s="11"/>
      <c r="T202" s="11"/>
      <c r="U202" s="11"/>
    </row>
    <row r="203" spans="1:21" ht="12.75">
      <c r="A203" s="81"/>
      <c r="B203" s="25"/>
      <c r="C203" s="25"/>
      <c r="D203" s="81"/>
      <c r="E203" s="81"/>
      <c r="F203" s="81"/>
      <c r="G203" s="104"/>
      <c r="H203" s="25"/>
      <c r="I203" s="25"/>
      <c r="J203" s="81"/>
      <c r="K203" s="25"/>
      <c r="L203" s="81"/>
      <c r="M203" s="81"/>
      <c r="N203" s="81"/>
      <c r="O203" s="81"/>
      <c r="P203" s="81"/>
      <c r="R203" s="11"/>
      <c r="S203" s="11"/>
      <c r="T203" s="11"/>
      <c r="U203" s="11"/>
    </row>
    <row r="204" spans="1:16" ht="12.75">
      <c r="A204" s="108">
        <v>2020</v>
      </c>
      <c r="B204" s="109" t="s">
        <v>56</v>
      </c>
      <c r="C204" s="110">
        <v>528883</v>
      </c>
      <c r="D204" s="110">
        <v>363937</v>
      </c>
      <c r="E204" s="110">
        <v>156876</v>
      </c>
      <c r="F204" s="110">
        <v>327</v>
      </c>
      <c r="G204" s="110">
        <v>36</v>
      </c>
      <c r="H204" s="110">
        <v>32</v>
      </c>
      <c r="I204" s="110"/>
      <c r="J204" s="110"/>
      <c r="K204" s="110"/>
      <c r="L204" s="110"/>
      <c r="M204" s="110"/>
      <c r="N204" s="110"/>
      <c r="O204" s="111">
        <f>SUM(C204:N204)</f>
        <v>1050091</v>
      </c>
      <c r="P204" s="106"/>
    </row>
    <row r="205" spans="1:16" ht="12.75">
      <c r="A205" s="112"/>
      <c r="B205" s="113" t="s">
        <v>57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5"/>
      <c r="P205" s="106"/>
    </row>
    <row r="206" spans="1:19" ht="12.75">
      <c r="A206" s="108">
        <v>2021</v>
      </c>
      <c r="B206" s="109" t="s">
        <v>56</v>
      </c>
      <c r="C206" s="116">
        <f aca="true" t="shared" si="17" ref="C206:N206">C196</f>
        <v>10</v>
      </c>
      <c r="D206" s="116">
        <f t="shared" si="17"/>
        <v>12</v>
      </c>
      <c r="E206" s="116">
        <f t="shared" si="17"/>
        <v>3</v>
      </c>
      <c r="F206" s="116">
        <f t="shared" si="17"/>
        <v>9</v>
      </c>
      <c r="G206" s="116">
        <f t="shared" si="17"/>
        <v>8</v>
      </c>
      <c r="H206" s="116">
        <f>H196</f>
        <v>1</v>
      </c>
      <c r="I206" s="116">
        <f t="shared" si="17"/>
        <v>0</v>
      </c>
      <c r="J206" s="116">
        <f t="shared" si="17"/>
        <v>0</v>
      </c>
      <c r="K206" s="116">
        <f t="shared" si="17"/>
        <v>0</v>
      </c>
      <c r="L206" s="116">
        <f t="shared" si="17"/>
        <v>0</v>
      </c>
      <c r="M206" s="116">
        <f t="shared" si="17"/>
        <v>0</v>
      </c>
      <c r="N206" s="116">
        <f t="shared" si="17"/>
        <v>0</v>
      </c>
      <c r="O206" s="117">
        <f>SUM(C206:N206)</f>
        <v>43</v>
      </c>
      <c r="P206" s="106"/>
      <c r="Q206" s="8"/>
      <c r="R206" s="14"/>
      <c r="S206" s="7"/>
    </row>
    <row r="207" spans="1:16" ht="12.75">
      <c r="A207" s="112"/>
      <c r="B207" s="113" t="s">
        <v>57</v>
      </c>
      <c r="C207" s="114">
        <f aca="true" t="shared" si="18" ref="C207:I207">(C206-C204)/C204*100</f>
        <v>-99.9981092226447</v>
      </c>
      <c r="D207" s="114">
        <f t="shared" si="18"/>
        <v>-99.99670272602125</v>
      </c>
      <c r="E207" s="114">
        <f t="shared" si="18"/>
        <v>-99.99808766159259</v>
      </c>
      <c r="F207" s="114">
        <f t="shared" si="18"/>
        <v>-97.24770642201835</v>
      </c>
      <c r="G207" s="114">
        <f t="shared" si="18"/>
        <v>-77.77777777777779</v>
      </c>
      <c r="H207" s="114">
        <f t="shared" si="18"/>
        <v>-96.875</v>
      </c>
      <c r="I207" s="114" t="e">
        <f t="shared" si="18"/>
        <v>#DIV/0!</v>
      </c>
      <c r="J207" s="114" t="e">
        <f aca="true" t="shared" si="19" ref="J207:O207">(J206-J204)/J204*100</f>
        <v>#DIV/0!</v>
      </c>
      <c r="K207" s="114" t="e">
        <f t="shared" si="19"/>
        <v>#DIV/0!</v>
      </c>
      <c r="L207" s="114" t="e">
        <f t="shared" si="19"/>
        <v>#DIV/0!</v>
      </c>
      <c r="M207" s="114" t="e">
        <f t="shared" si="19"/>
        <v>#DIV/0!</v>
      </c>
      <c r="N207" s="114" t="e">
        <f t="shared" si="19"/>
        <v>#DIV/0!</v>
      </c>
      <c r="O207" s="114">
        <f t="shared" si="19"/>
        <v>-99.99590511679463</v>
      </c>
      <c r="P207" s="106"/>
    </row>
    <row r="208" spans="1:16" ht="12.75">
      <c r="A208" s="2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106"/>
    </row>
    <row r="209" spans="1:16" ht="12.75">
      <c r="A209" s="118"/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07"/>
    </row>
    <row r="210" spans="1:16" ht="12.75">
      <c r="A210" s="118"/>
      <c r="B210" s="119" t="s">
        <v>224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07"/>
    </row>
    <row r="211" spans="1:16" ht="12.75">
      <c r="A211" s="81"/>
      <c r="B211" s="122" t="s">
        <v>220</v>
      </c>
      <c r="C211" s="123">
        <f>C204+D204+E204+F204+G204+H204+I204+J204+K204+L204+M204+N204</f>
        <v>1050091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106"/>
    </row>
    <row r="212" spans="1:16" ht="12.75">
      <c r="A212" s="81"/>
      <c r="B212" s="124">
        <v>2021</v>
      </c>
      <c r="C212" s="123">
        <f>SUM(C206+D206+E206+F206+G206+H206+I206+J206+K206+L206+M206+N206)</f>
        <v>43</v>
      </c>
      <c r="D212" s="125"/>
      <c r="E212" s="126"/>
      <c r="F212" s="126"/>
      <c r="G212" s="125"/>
      <c r="H212" s="125"/>
      <c r="I212" s="125"/>
      <c r="J212" s="125"/>
      <c r="K212" s="125"/>
      <c r="L212" s="81"/>
      <c r="M212" s="81"/>
      <c r="N212" s="81"/>
      <c r="O212" s="25"/>
      <c r="P212" s="106"/>
    </row>
    <row r="213" spans="1:16" ht="12.75">
      <c r="A213" s="106"/>
      <c r="B213" s="106"/>
      <c r="C213" s="106"/>
      <c r="D213" s="106"/>
      <c r="E213" s="106"/>
      <c r="F213" s="106"/>
      <c r="G213" s="106"/>
      <c r="H213" s="106"/>
      <c r="I213" s="106"/>
      <c r="J213" s="94"/>
      <c r="K213" s="106"/>
      <c r="L213" s="106"/>
      <c r="M213" s="106"/>
      <c r="N213" s="106"/>
      <c r="O213" s="106"/>
      <c r="P213" s="106"/>
    </row>
    <row r="214" spans="1:16" ht="12.75">
      <c r="A214" s="81"/>
      <c r="B214" s="81"/>
      <c r="C214" s="103">
        <f>SUM(C212-C211)/C211</f>
        <v>-0.9999590511679464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2021-01-11T02:50:54Z</cp:lastPrinted>
  <dcterms:created xsi:type="dcterms:W3CDTF">2007-02-13T23:51:58Z</dcterms:created>
  <dcterms:modified xsi:type="dcterms:W3CDTF">2021-08-04T01:39:18Z</dcterms:modified>
  <cp:category/>
  <cp:version/>
  <cp:contentType/>
  <cp:contentStatus/>
</cp:coreProperties>
</file>