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<sst xmlns="http://schemas.openxmlformats.org/spreadsheetml/2006/main" count="228" uniqueCount="225">
  <si>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</si>
  <si>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</si>
  <si>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</si>
  <si>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</si>
  <si>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</si>
  <si>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</si>
  <si>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</si>
  <si>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</si>
  <si>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</si>
  <si>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</si>
  <si>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</si>
  <si>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</si>
  <si>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</si>
  <si>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</si>
  <si>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</si>
  <si>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</si>
  <si>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</si>
  <si>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</si>
  <si>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</si>
  <si>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</si>
  <si>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</si>
  <si>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</si>
  <si>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</si>
  <si>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</si>
  <si>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</si>
  <si>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</si>
  <si>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</si>
  <si>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</si>
  <si>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</si>
  <si>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</si>
  <si>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</si>
  <si>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</si>
  <si>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</si>
  <si>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</si>
  <si>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</si>
  <si>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</si>
  <si>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</si>
  <si>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</si>
  <si>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</si>
  <si>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</si>
  <si>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</si>
  <si>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</si>
  <si>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</si>
  <si>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</si>
  <si>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</si>
  <si>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</si>
  <si>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</si>
  <si>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</si>
  <si>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</si>
  <si>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</si>
  <si>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</si>
  <si>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</si>
  <si>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</si>
  <si>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</si>
  <si>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</si>
  <si>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</si>
  <si>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</si>
  <si>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</si>
  <si>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</si>
  <si>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</si>
  <si>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</si>
  <si>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</si>
  <si>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</si>
  <si>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</si>
  <si>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</si>
  <si>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</si>
  <si>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</si>
  <si>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</si>
  <si>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</si>
  <si>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</si>
  <si>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</si>
  <si>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</si>
  <si>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</si>
  <si>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</si>
  <si>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</si>
  <si>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</si>
  <si>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</si>
  <si>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</si>
  <si>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</si>
  <si>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</si>
  <si>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</si>
  <si>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</si>
  <si>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</si>
  <si>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</si>
  <si>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</si>
  <si>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</si>
  <si>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</si>
  <si>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</si>
  <si>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</si>
  <si>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</si>
  <si>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</si>
  <si>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</si>
  <si>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</si>
  <si>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</si>
  <si>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</si>
  <si>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</si>
  <si>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</si>
  <si>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</si>
  <si>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</si>
  <si>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</si>
  <si>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</si>
  <si>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</si>
  <si>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</si>
  <si>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</si>
  <si>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</si>
  <si>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</si>
  <si>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</si>
  <si>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</si>
  <si>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</si>
  <si>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</si>
  <si>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</si>
  <si>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</si>
  <si>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</si>
  <si>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</si>
  <si>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</si>
  <si>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</si>
  <si>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</si>
  <si>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</si>
  <si>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</si>
  <si>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</si>
  <si>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</si>
  <si>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</si>
  <si>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</si>
  <si>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</si>
  <si>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</si>
  <si>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</si>
  <si>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</si>
  <si>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</si>
  <si>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</si>
  <si>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</si>
  <si>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</si>
  <si>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</si>
  <si>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</si>
  <si>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</si>
  <si>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</si>
  <si>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</si>
  <si>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</si>
  <si>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</si>
  <si>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</si>
  <si>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</si>
  <si>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</si>
  <si>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</si>
  <si>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</si>
  <si>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</si>
  <si>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</si>
  <si>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</si>
  <si>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</si>
  <si>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</si>
  <si>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</si>
  <si>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</si>
  <si>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</si>
  <si>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</si>
  <si>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</si>
  <si>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</si>
  <si>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</si>
  <si>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</si>
  <si>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</si>
  <si>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</si>
  <si>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</si>
  <si>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</si>
  <si>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</si>
  <si>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</si>
  <si>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</si>
  <si>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</si>
  <si>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</si>
  <si>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</si>
  <si>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</si>
  <si>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</si>
  <si>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</si>
  <si>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</si>
  <si>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</si>
  <si>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</si>
  <si>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</si>
  <si>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</si>
  <si>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</si>
  <si>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</si>
  <si>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</si>
  <si>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</si>
  <si>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</si>
  <si>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</si>
  <si>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</si>
  <si>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</si>
  <si>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</si>
  <si>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</si>
  <si>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</si>
  <si>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</si>
  <si>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</si>
  <si>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</si>
  <si>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</si>
  <si>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</si>
  <si>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</si>
  <si>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</si>
  <si>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</si>
  <si>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</si>
  <si>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</si>
  <si>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</si>
  <si>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</si>
  <si>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</si>
  <si>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</si>
  <si>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</si>
  <si>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</si>
  <si>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</si>
  <si>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</si>
  <si>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</si>
  <si>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</si>
  <si>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</si>
  <si>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</si>
  <si>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</si>
  <si>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</si>
  <si>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</si>
  <si>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</si>
  <si>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</si>
  <si>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</si>
  <si>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</si>
  <si>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</si>
  <si>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</si>
  <si>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</si>
  <si>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</si>
  <si>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</si>
  <si>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</si>
  <si>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2020</t>
  </si>
  <si>
    <t>The number of direct arrival in November 2021  is 6</t>
  </si>
  <si>
    <t>January - November  :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</si>
  <si>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(-88.68%) </t>
    </r>
    <r>
      <rPr>
        <b/>
        <sz val="10"/>
        <rFont val="Arial Narrow"/>
        <family val="2"/>
      </rPr>
      <t>compared to that of 2020</t>
    </r>
  </si>
  <si>
    <t>The number of direct arrival in November 2020 was 53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</si>
</sst>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20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00" sqref="A200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6" t="s">
        <v>219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2</v>
      </c>
      <c r="M5" s="41">
        <f t="shared" si="0"/>
        <v>2</v>
      </c>
      <c r="N5" s="41">
        <f t="shared" si="0"/>
        <v>0</v>
      </c>
      <c r="O5" s="41">
        <f>SUM(C5:N5)</f>
        <v>29</v>
      </c>
      <c r="P5" s="42">
        <f aca="true" t="shared" si="1" ref="P5:P36">O5/$O$196*100</f>
        <v>56.86274509803921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</v>
      </c>
      <c r="M6" s="44">
        <v>2</v>
      </c>
      <c r="N6" s="44"/>
      <c r="O6" s="46">
        <f>SUM(C6:N6)</f>
        <v>3</v>
      </c>
      <c r="P6" s="47">
        <f t="shared" si="1"/>
        <v>5.88235294117647</v>
      </c>
      <c r="Q6" s="7">
        <f>1134057-O6</f>
        <v>1134054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45">
        <v>0</v>
      </c>
      <c r="G7" s="44">
        <v>0</v>
      </c>
      <c r="H7" s="44">
        <v>0</v>
      </c>
      <c r="I7" s="20">
        <v>0</v>
      </c>
      <c r="J7" s="20">
        <v>0</v>
      </c>
      <c r="K7" s="20">
        <v>0</v>
      </c>
      <c r="L7" s="44">
        <v>0</v>
      </c>
      <c r="M7" s="44">
        <v>0</v>
      </c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45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20">
        <v>0</v>
      </c>
      <c r="J9" s="20">
        <v>0</v>
      </c>
      <c r="K9" s="20">
        <v>0</v>
      </c>
      <c r="L9" s="44">
        <v>0</v>
      </c>
      <c r="M9" s="44">
        <v>0</v>
      </c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45">
        <v>0</v>
      </c>
      <c r="G11" s="44">
        <v>0</v>
      </c>
      <c r="H11" s="44">
        <v>0</v>
      </c>
      <c r="I11" s="20">
        <v>0</v>
      </c>
      <c r="J11" s="20">
        <v>0</v>
      </c>
      <c r="K11" s="20">
        <v>0</v>
      </c>
      <c r="L11" s="44">
        <v>0</v>
      </c>
      <c r="M11" s="44">
        <v>0</v>
      </c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45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20">
        <v>1</v>
      </c>
      <c r="M12" s="44">
        <v>0</v>
      </c>
      <c r="N12" s="20"/>
      <c r="O12" s="22">
        <f t="shared" si="2"/>
        <v>14</v>
      </c>
      <c r="P12" s="23">
        <f t="shared" si="1"/>
        <v>27.450980392156865</v>
      </c>
      <c r="Q12" s="7">
        <f>237552-O12</f>
        <v>237538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20">
        <v>0</v>
      </c>
      <c r="J13" s="20">
        <v>0</v>
      </c>
      <c r="K13" s="20">
        <v>0</v>
      </c>
      <c r="L13" s="21">
        <v>0</v>
      </c>
      <c r="M13" s="44">
        <v>0</v>
      </c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45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21">
        <v>0</v>
      </c>
      <c r="M14" s="44">
        <v>0</v>
      </c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45">
        <v>0</v>
      </c>
      <c r="G15" s="44">
        <v>0</v>
      </c>
      <c r="H15" s="44">
        <v>0</v>
      </c>
      <c r="I15" s="20">
        <v>0</v>
      </c>
      <c r="J15" s="20">
        <v>0</v>
      </c>
      <c r="K15" s="20">
        <v>0</v>
      </c>
      <c r="L15" s="21">
        <v>0</v>
      </c>
      <c r="M15" s="44">
        <v>0</v>
      </c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45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21">
        <v>0</v>
      </c>
      <c r="M16" s="44">
        <v>0</v>
      </c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20">
        <v>0</v>
      </c>
      <c r="J17" s="20">
        <v>0</v>
      </c>
      <c r="K17" s="20">
        <v>0</v>
      </c>
      <c r="L17" s="21">
        <v>0</v>
      </c>
      <c r="M17" s="44">
        <v>0</v>
      </c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21">
        <v>0</v>
      </c>
      <c r="M18" s="44">
        <v>0</v>
      </c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45">
        <v>0</v>
      </c>
      <c r="G19" s="44">
        <v>0</v>
      </c>
      <c r="H19" s="44">
        <v>0</v>
      </c>
      <c r="I19" s="20">
        <v>0</v>
      </c>
      <c r="J19" s="20">
        <v>0</v>
      </c>
      <c r="K19" s="20">
        <v>0</v>
      </c>
      <c r="L19" s="21">
        <v>0</v>
      </c>
      <c r="M19" s="44">
        <v>0</v>
      </c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1">
        <v>0</v>
      </c>
      <c r="M20" s="44">
        <v>0</v>
      </c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45">
        <v>0</v>
      </c>
      <c r="G21" s="44">
        <v>0</v>
      </c>
      <c r="H21" s="44">
        <v>0</v>
      </c>
      <c r="I21" s="20">
        <v>0</v>
      </c>
      <c r="J21" s="20">
        <v>0</v>
      </c>
      <c r="K21" s="20">
        <v>0</v>
      </c>
      <c r="L21" s="21">
        <v>0</v>
      </c>
      <c r="M21" s="44">
        <v>0</v>
      </c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45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21">
        <v>0</v>
      </c>
      <c r="M22" s="44">
        <v>0</v>
      </c>
      <c r="N22" s="20"/>
      <c r="O22" s="22">
        <f t="shared" si="2"/>
        <v>12</v>
      </c>
      <c r="P22" s="23">
        <f t="shared" si="1"/>
        <v>23.52941176470588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45">
        <v>0</v>
      </c>
      <c r="G23" s="44">
        <v>0</v>
      </c>
      <c r="H23" s="44">
        <v>0</v>
      </c>
      <c r="I23" s="20">
        <v>0</v>
      </c>
      <c r="J23" s="20">
        <v>0</v>
      </c>
      <c r="K23" s="20">
        <v>0</v>
      </c>
      <c r="L23" s="21">
        <v>0</v>
      </c>
      <c r="M23" s="44">
        <v>0</v>
      </c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1">
        <v>0</v>
      </c>
      <c r="M24" s="44">
        <v>0</v>
      </c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8" customFormat="1" ht="12.75" customHeight="1">
      <c r="A25" s="94">
        <v>20</v>
      </c>
      <c r="B25" s="95" t="s">
        <v>196</v>
      </c>
      <c r="C25" s="44">
        <v>0</v>
      </c>
      <c r="D25" s="20">
        <v>0</v>
      </c>
      <c r="E25" s="44">
        <v>0</v>
      </c>
      <c r="F25" s="45">
        <v>0</v>
      </c>
      <c r="G25" s="44">
        <v>0</v>
      </c>
      <c r="H25" s="44">
        <v>0</v>
      </c>
      <c r="I25" s="20">
        <v>0</v>
      </c>
      <c r="J25" s="20">
        <v>0</v>
      </c>
      <c r="K25" s="20">
        <v>0</v>
      </c>
      <c r="L25" s="21">
        <v>0</v>
      </c>
      <c r="M25" s="44">
        <v>0</v>
      </c>
      <c r="N25" s="20"/>
      <c r="O25" s="96">
        <f t="shared" si="2"/>
        <v>0</v>
      </c>
      <c r="P25" s="97">
        <f t="shared" si="1"/>
        <v>0</v>
      </c>
      <c r="R25" s="99"/>
      <c r="S25" s="99"/>
      <c r="T25" s="99"/>
      <c r="U25" s="100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45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21">
        <v>0</v>
      </c>
      <c r="M26" s="44">
        <v>0</v>
      </c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20">
        <v>0</v>
      </c>
      <c r="J27" s="20">
        <v>0</v>
      </c>
      <c r="K27" s="20">
        <v>0</v>
      </c>
      <c r="L27" s="21">
        <v>0</v>
      </c>
      <c r="M27" s="44">
        <v>0</v>
      </c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45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21">
        <v>0</v>
      </c>
      <c r="M28" s="44">
        <v>0</v>
      </c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20">
        <v>0</v>
      </c>
      <c r="J29" s="20">
        <v>0</v>
      </c>
      <c r="K29" s="20">
        <v>0</v>
      </c>
      <c r="L29" s="21">
        <v>0</v>
      </c>
      <c r="M29" s="44">
        <v>0</v>
      </c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1">
        <v>0</v>
      </c>
      <c r="M30" s="44">
        <v>0</v>
      </c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45">
        <v>0</v>
      </c>
      <c r="G31" s="44">
        <v>0</v>
      </c>
      <c r="H31" s="44">
        <v>0</v>
      </c>
      <c r="I31" s="20">
        <v>0</v>
      </c>
      <c r="J31" s="20">
        <v>0</v>
      </c>
      <c r="K31" s="20">
        <v>0</v>
      </c>
      <c r="L31" s="21">
        <v>0</v>
      </c>
      <c r="M31" s="44">
        <v>0</v>
      </c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45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21">
        <v>0</v>
      </c>
      <c r="M32" s="44">
        <v>0</v>
      </c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44">
        <v>0</v>
      </c>
      <c r="D33" s="20">
        <v>0</v>
      </c>
      <c r="E33" s="44">
        <v>0</v>
      </c>
      <c r="F33" s="45">
        <v>0</v>
      </c>
      <c r="G33" s="44">
        <v>0</v>
      </c>
      <c r="H33" s="44">
        <v>0</v>
      </c>
      <c r="I33" s="20">
        <v>0</v>
      </c>
      <c r="J33" s="20">
        <v>0</v>
      </c>
      <c r="K33" s="20">
        <v>0</v>
      </c>
      <c r="L33" s="21">
        <v>0</v>
      </c>
      <c r="M33" s="44">
        <v>0</v>
      </c>
      <c r="N33" s="20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8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1</v>
      </c>
      <c r="N34" s="41">
        <f t="shared" si="4"/>
        <v>0</v>
      </c>
      <c r="O34" s="41">
        <f t="shared" si="2"/>
        <v>9</v>
      </c>
      <c r="P34" s="42">
        <f t="shared" si="1"/>
        <v>17.647058823529413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140</v>
      </c>
      <c r="C35" s="44">
        <v>0</v>
      </c>
      <c r="D35" s="44">
        <v>0</v>
      </c>
      <c r="E35" s="44">
        <v>0</v>
      </c>
      <c r="F35" s="45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20">
        <v>0</v>
      </c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45">
        <v>0</v>
      </c>
      <c r="G36" s="20">
        <v>0</v>
      </c>
      <c r="H36" s="44">
        <v>0</v>
      </c>
      <c r="I36" s="20">
        <v>0</v>
      </c>
      <c r="J36" s="20">
        <v>0</v>
      </c>
      <c r="K36" s="44">
        <v>0</v>
      </c>
      <c r="L36" s="44">
        <v>0</v>
      </c>
      <c r="M36" s="20">
        <v>0</v>
      </c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45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20">
        <v>0</v>
      </c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45">
        <v>0</v>
      </c>
      <c r="G38" s="20">
        <v>0</v>
      </c>
      <c r="H38" s="44">
        <v>0</v>
      </c>
      <c r="I38" s="20">
        <v>0</v>
      </c>
      <c r="J38" s="20">
        <v>0</v>
      </c>
      <c r="K38" s="44">
        <v>0</v>
      </c>
      <c r="L38" s="44">
        <v>0</v>
      </c>
      <c r="M38" s="20">
        <v>0</v>
      </c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4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20">
        <v>0</v>
      </c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45">
        <v>0</v>
      </c>
      <c r="G40" s="20">
        <v>8</v>
      </c>
      <c r="H40" s="44">
        <v>0</v>
      </c>
      <c r="I40" s="20">
        <v>0</v>
      </c>
      <c r="J40" s="20">
        <v>0</v>
      </c>
      <c r="K40" s="44">
        <v>0</v>
      </c>
      <c r="L40" s="44">
        <v>0</v>
      </c>
      <c r="M40" s="20">
        <v>0</v>
      </c>
      <c r="N40" s="20"/>
      <c r="O40" s="22">
        <f t="shared" si="2"/>
        <v>8</v>
      </c>
      <c r="P40" s="23">
        <f t="shared" si="5"/>
        <v>15.686274509803921</v>
      </c>
      <c r="Q40" s="7">
        <f>97917-O40</f>
        <v>97909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4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20">
        <v>1</v>
      </c>
      <c r="N41" s="20"/>
      <c r="O41" s="22">
        <f t="shared" si="2"/>
        <v>1</v>
      </c>
      <c r="P41" s="23">
        <f t="shared" si="5"/>
        <v>1.9607843137254901</v>
      </c>
      <c r="Q41" s="7">
        <f>138017-O41</f>
        <v>138016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45">
        <v>0</v>
      </c>
      <c r="G42" s="44">
        <v>0</v>
      </c>
      <c r="H42" s="44">
        <v>0</v>
      </c>
      <c r="I42" s="20">
        <v>0</v>
      </c>
      <c r="J42" s="20">
        <v>0</v>
      </c>
      <c r="K42" s="44">
        <v>0</v>
      </c>
      <c r="L42" s="44">
        <v>0</v>
      </c>
      <c r="M42" s="20">
        <v>0</v>
      </c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1" t="s">
        <v>73</v>
      </c>
      <c r="C43" s="44">
        <v>0</v>
      </c>
      <c r="D43" s="44">
        <v>0</v>
      </c>
      <c r="E43" s="44">
        <v>0</v>
      </c>
      <c r="F43" s="45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20">
        <v>0</v>
      </c>
      <c r="N43" s="20"/>
      <c r="O43" s="41">
        <f t="shared" si="2"/>
        <v>0</v>
      </c>
      <c r="P43" s="50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6" ref="C44:N44">SUM(C45:C82)</f>
        <v>0</v>
      </c>
      <c r="D44" s="53">
        <f t="shared" si="6"/>
        <v>0</v>
      </c>
      <c r="E44" s="53">
        <f t="shared" si="6"/>
        <v>0</v>
      </c>
      <c r="F44" s="53">
        <f t="shared" si="6"/>
        <v>0</v>
      </c>
      <c r="G44" s="53">
        <f t="shared" si="6"/>
        <v>0</v>
      </c>
      <c r="H44" s="53">
        <f>SUM(H45:H82)</f>
        <v>0</v>
      </c>
      <c r="I44" s="53">
        <f t="shared" si="6"/>
        <v>0</v>
      </c>
      <c r="J44" s="53">
        <f t="shared" si="6"/>
        <v>0</v>
      </c>
      <c r="K44" s="53">
        <f t="shared" si="6"/>
        <v>0</v>
      </c>
      <c r="L44" s="53">
        <f>SUM(L46:L82)</f>
        <v>0</v>
      </c>
      <c r="M44" s="53">
        <f t="shared" si="6"/>
        <v>0</v>
      </c>
      <c r="N44" s="53">
        <f t="shared" si="6"/>
        <v>0</v>
      </c>
      <c r="O44" s="41">
        <f t="shared" si="2"/>
        <v>0</v>
      </c>
      <c r="P44" s="54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0</v>
      </c>
      <c r="E45" s="44">
        <v>0</v>
      </c>
      <c r="F45" s="4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M45" s="20">
        <v>0</v>
      </c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20">
        <v>0</v>
      </c>
      <c r="J46" s="44">
        <v>0</v>
      </c>
      <c r="K46" s="44">
        <v>0</v>
      </c>
      <c r="L46" s="44">
        <v>0</v>
      </c>
      <c r="M46" s="20">
        <v>0</v>
      </c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2" t="s">
        <v>67</v>
      </c>
      <c r="C47" s="44">
        <v>0</v>
      </c>
      <c r="D47" s="44">
        <v>0</v>
      </c>
      <c r="E47" s="44">
        <v>0</v>
      </c>
      <c r="F47" s="45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20">
        <v>0</v>
      </c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20">
        <v>0</v>
      </c>
      <c r="J48" s="44">
        <v>0</v>
      </c>
      <c r="K48" s="44">
        <v>0</v>
      </c>
      <c r="L48" s="44">
        <v>0</v>
      </c>
      <c r="M48" s="20">
        <v>0</v>
      </c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20">
        <v>0</v>
      </c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20">
        <v>0</v>
      </c>
      <c r="J50" s="44">
        <v>0</v>
      </c>
      <c r="K50" s="44">
        <v>0</v>
      </c>
      <c r="L50" s="44">
        <v>0</v>
      </c>
      <c r="M50" s="20">
        <v>0</v>
      </c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20">
        <v>0</v>
      </c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20">
        <v>0</v>
      </c>
      <c r="J52" s="44">
        <v>0</v>
      </c>
      <c r="K52" s="44">
        <v>0</v>
      </c>
      <c r="L52" s="44">
        <v>0</v>
      </c>
      <c r="M52" s="20">
        <v>0</v>
      </c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0">
        <v>0</v>
      </c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20">
        <v>0</v>
      </c>
      <c r="J54" s="44">
        <v>0</v>
      </c>
      <c r="K54" s="44">
        <v>0</v>
      </c>
      <c r="L54" s="44">
        <v>0</v>
      </c>
      <c r="M54" s="20">
        <v>0</v>
      </c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20">
        <v>0</v>
      </c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20">
        <v>0</v>
      </c>
      <c r="J56" s="44">
        <v>0</v>
      </c>
      <c r="K56" s="44">
        <v>0</v>
      </c>
      <c r="L56" s="44">
        <v>0</v>
      </c>
      <c r="M56" s="20">
        <v>0</v>
      </c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20">
        <v>0</v>
      </c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20">
        <v>0</v>
      </c>
      <c r="J58" s="44">
        <v>0</v>
      </c>
      <c r="K58" s="44">
        <v>0</v>
      </c>
      <c r="L58" s="44">
        <v>0</v>
      </c>
      <c r="M58" s="20">
        <v>0</v>
      </c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0">
        <v>0</v>
      </c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20">
        <v>0</v>
      </c>
      <c r="J60" s="44">
        <v>0</v>
      </c>
      <c r="K60" s="44">
        <v>0</v>
      </c>
      <c r="L60" s="44">
        <v>0</v>
      </c>
      <c r="M60" s="20">
        <v>0</v>
      </c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1" t="s">
        <v>153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0">
        <v>0</v>
      </c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45">
        <v>0</v>
      </c>
      <c r="G62" s="44">
        <v>0</v>
      </c>
      <c r="H62" s="44">
        <v>0</v>
      </c>
      <c r="I62" s="20">
        <v>0</v>
      </c>
      <c r="J62" s="44">
        <v>0</v>
      </c>
      <c r="K62" s="44">
        <v>0</v>
      </c>
      <c r="L62" s="44">
        <v>0</v>
      </c>
      <c r="M62" s="20">
        <v>0</v>
      </c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0">
        <v>0</v>
      </c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45">
        <v>0</v>
      </c>
      <c r="G64" s="44">
        <v>0</v>
      </c>
      <c r="H64" s="44">
        <v>0</v>
      </c>
      <c r="I64" s="20">
        <v>0</v>
      </c>
      <c r="J64" s="44">
        <v>0</v>
      </c>
      <c r="K64" s="44">
        <v>0</v>
      </c>
      <c r="L64" s="44">
        <v>0</v>
      </c>
      <c r="M64" s="20">
        <v>0</v>
      </c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20">
        <v>0</v>
      </c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20">
        <v>0</v>
      </c>
      <c r="J66" s="44">
        <v>0</v>
      </c>
      <c r="K66" s="44">
        <v>0</v>
      </c>
      <c r="L66" s="44">
        <v>0</v>
      </c>
      <c r="M66" s="20">
        <v>0</v>
      </c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45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20">
        <v>0</v>
      </c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20">
        <v>0</v>
      </c>
      <c r="J68" s="44">
        <v>0</v>
      </c>
      <c r="K68" s="44">
        <v>0</v>
      </c>
      <c r="L68" s="44">
        <v>0</v>
      </c>
      <c r="M68" s="20">
        <v>0</v>
      </c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20">
        <v>0</v>
      </c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20">
        <v>0</v>
      </c>
      <c r="J70" s="44">
        <v>0</v>
      </c>
      <c r="K70" s="44">
        <v>0</v>
      </c>
      <c r="L70" s="44">
        <v>0</v>
      </c>
      <c r="M70" s="20">
        <v>0</v>
      </c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20">
        <v>0</v>
      </c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20">
        <v>0</v>
      </c>
      <c r="J72" s="44">
        <v>0</v>
      </c>
      <c r="K72" s="44">
        <v>0</v>
      </c>
      <c r="L72" s="44">
        <v>0</v>
      </c>
      <c r="M72" s="20">
        <v>0</v>
      </c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20">
        <v>0</v>
      </c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20">
        <v>0</v>
      </c>
      <c r="J74" s="44">
        <v>0</v>
      </c>
      <c r="K74" s="44">
        <v>0</v>
      </c>
      <c r="L74" s="44">
        <v>0</v>
      </c>
      <c r="M74" s="20">
        <v>0</v>
      </c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20">
        <v>0</v>
      </c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20">
        <v>0</v>
      </c>
      <c r="J76" s="44">
        <v>0</v>
      </c>
      <c r="K76" s="44">
        <v>0</v>
      </c>
      <c r="L76" s="44">
        <v>0</v>
      </c>
      <c r="M76" s="20">
        <v>0</v>
      </c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20">
        <v>0</v>
      </c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45">
        <v>0</v>
      </c>
      <c r="G78" s="44">
        <v>0</v>
      </c>
      <c r="H78" s="44">
        <v>0</v>
      </c>
      <c r="I78" s="20">
        <v>0</v>
      </c>
      <c r="J78" s="44">
        <v>0</v>
      </c>
      <c r="K78" s="44">
        <v>0</v>
      </c>
      <c r="L78" s="44">
        <v>0</v>
      </c>
      <c r="M78" s="20">
        <v>0</v>
      </c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20">
        <v>0</v>
      </c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20">
        <v>0</v>
      </c>
      <c r="J80" s="44">
        <v>0</v>
      </c>
      <c r="K80" s="44">
        <v>0</v>
      </c>
      <c r="L80" s="44">
        <v>0</v>
      </c>
      <c r="M80" s="20">
        <v>0</v>
      </c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20">
        <v>0</v>
      </c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20">
        <v>0</v>
      </c>
      <c r="J82" s="44">
        <v>0</v>
      </c>
      <c r="K82" s="44">
        <v>0</v>
      </c>
      <c r="L82" s="44">
        <v>0</v>
      </c>
      <c r="M82" s="20">
        <v>0</v>
      </c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 aca="true" t="shared" si="9" ref="C83:I83">SUM(C84:C117)</f>
        <v>0</v>
      </c>
      <c r="D83" s="53">
        <f t="shared" si="9"/>
        <v>0</v>
      </c>
      <c r="E83" s="53">
        <f t="shared" si="9"/>
        <v>0</v>
      </c>
      <c r="F83" s="53">
        <f t="shared" si="9"/>
        <v>9</v>
      </c>
      <c r="G83" s="53">
        <f t="shared" si="9"/>
        <v>0</v>
      </c>
      <c r="H83" s="53">
        <f t="shared" si="9"/>
        <v>0</v>
      </c>
      <c r="I83" s="53">
        <f t="shared" si="9"/>
        <v>0</v>
      </c>
      <c r="J83" s="53">
        <f>SUM(J84:J117)</f>
        <v>0</v>
      </c>
      <c r="K83" s="53">
        <f>SUM(K84:K117)</f>
        <v>0</v>
      </c>
      <c r="L83" s="53">
        <f>SUM(L84:L117)</f>
        <v>0</v>
      </c>
      <c r="M83" s="53">
        <f>SUM(M84:M117)</f>
        <v>0</v>
      </c>
      <c r="N83" s="53">
        <f>SUM(N84:N117)</f>
        <v>0</v>
      </c>
      <c r="O83" s="41">
        <f t="shared" si="7"/>
        <v>9</v>
      </c>
      <c r="P83" s="54">
        <f t="shared" si="8"/>
        <v>17.647058823529413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0</v>
      </c>
      <c r="D84" s="44">
        <v>0</v>
      </c>
      <c r="E84" s="44">
        <v>0</v>
      </c>
      <c r="F84" s="45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0">
        <v>0</v>
      </c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0</v>
      </c>
      <c r="D85" s="44">
        <v>0</v>
      </c>
      <c r="E85" s="44">
        <v>0</v>
      </c>
      <c r="F85" s="45">
        <v>9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0">
        <v>0</v>
      </c>
      <c r="N85" s="20"/>
      <c r="O85" s="22">
        <f t="shared" si="7"/>
        <v>9</v>
      </c>
      <c r="P85" s="47">
        <f t="shared" si="8"/>
        <v>17.647058823529413</v>
      </c>
      <c r="Q85" s="7">
        <f>251142-O85</f>
        <v>251133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20">
        <v>0</v>
      </c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45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20">
        <v>0</v>
      </c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20">
        <v>0</v>
      </c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20">
        <v>0</v>
      </c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20">
        <v>0</v>
      </c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20">
        <v>0</v>
      </c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155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20">
        <v>0</v>
      </c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45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20">
        <v>0</v>
      </c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205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20">
        <v>0</v>
      </c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20">
        <v>0</v>
      </c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160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20">
        <v>0</v>
      </c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45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20">
        <v>0</v>
      </c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169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20">
        <v>0</v>
      </c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20">
        <v>0</v>
      </c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20">
        <v>0</v>
      </c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171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20">
        <v>0</v>
      </c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45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20">
        <v>0</v>
      </c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149</v>
      </c>
      <c r="C103" s="44">
        <v>0</v>
      </c>
      <c r="D103" s="44">
        <v>0</v>
      </c>
      <c r="E103" s="44">
        <v>0</v>
      </c>
      <c r="F103" s="45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20">
        <v>0</v>
      </c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20">
        <v>0</v>
      </c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0</v>
      </c>
      <c r="D105" s="44">
        <v>0</v>
      </c>
      <c r="E105" s="44">
        <v>0</v>
      </c>
      <c r="F105" s="45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20">
        <v>0</v>
      </c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20">
        <v>0</v>
      </c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191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20">
        <v>0</v>
      </c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20">
        <v>0</v>
      </c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0</v>
      </c>
      <c r="D109" s="44">
        <v>0</v>
      </c>
      <c r="E109" s="44">
        <v>0</v>
      </c>
      <c r="F109" s="45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20">
        <v>0</v>
      </c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20">
        <v>0</v>
      </c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213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20">
        <v>0</v>
      </c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20">
        <v>0</v>
      </c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20">
        <v>0</v>
      </c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20">
        <v>0</v>
      </c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0</v>
      </c>
      <c r="E115" s="44">
        <v>0</v>
      </c>
      <c r="F115" s="45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20">
        <v>0</v>
      </c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2" t="s">
        <v>201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20">
        <v>0</v>
      </c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20">
        <v>0</v>
      </c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11" ref="C118:I118">SUM(C119:C171)</f>
        <v>0</v>
      </c>
      <c r="D118" s="53">
        <f>SUM(D119:D171)</f>
        <v>0</v>
      </c>
      <c r="E118" s="53">
        <f t="shared" si="11"/>
        <v>0</v>
      </c>
      <c r="F118" s="53">
        <f t="shared" si="11"/>
        <v>0</v>
      </c>
      <c r="G118" s="53">
        <f t="shared" si="11"/>
        <v>0</v>
      </c>
      <c r="H118" s="53">
        <f t="shared" si="11"/>
        <v>1</v>
      </c>
      <c r="I118" s="53">
        <f t="shared" si="11"/>
        <v>0</v>
      </c>
      <c r="J118" s="53">
        <f>SUM(J119:J171)</f>
        <v>0</v>
      </c>
      <c r="K118" s="53">
        <f>SUM(K119:K171)</f>
        <v>0</v>
      </c>
      <c r="L118" s="53">
        <f>SUM(L119:L171)</f>
        <v>0</v>
      </c>
      <c r="M118" s="53">
        <f>SUM(M119:M171)</f>
        <v>3</v>
      </c>
      <c r="N118" s="53">
        <f>SUM(N119:N171)</f>
        <v>0</v>
      </c>
      <c r="O118" s="41">
        <f>SUM(C118:N118)</f>
        <v>4</v>
      </c>
      <c r="P118" s="54">
        <f t="shared" si="10"/>
        <v>7.8431372549019605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0</v>
      </c>
      <c r="D119" s="58">
        <v>0</v>
      </c>
      <c r="E119" s="44">
        <v>0</v>
      </c>
      <c r="F119" s="45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20"/>
      <c r="O119" s="59">
        <f t="shared" si="7"/>
        <v>0</v>
      </c>
      <c r="P119" s="60">
        <f t="shared" si="10"/>
        <v>0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62"/>
      <c r="E120" s="44">
        <v>0</v>
      </c>
      <c r="F120" s="45">
        <v>0</v>
      </c>
      <c r="G120" s="58">
        <v>0</v>
      </c>
      <c r="H120" s="58">
        <v>0</v>
      </c>
      <c r="I120" s="62">
        <v>0</v>
      </c>
      <c r="J120" s="58">
        <v>0</v>
      </c>
      <c r="K120" s="58">
        <v>0</v>
      </c>
      <c r="L120" s="58">
        <v>0</v>
      </c>
      <c r="M120" s="58">
        <v>0</v>
      </c>
      <c r="N120" s="20"/>
      <c r="O120" s="63">
        <f t="shared" si="7"/>
        <v>0</v>
      </c>
      <c r="P120" s="64">
        <f t="shared" si="10"/>
        <v>0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20"/>
      <c r="O121" s="63">
        <f t="shared" si="7"/>
        <v>0</v>
      </c>
      <c r="P121" s="64">
        <f t="shared" si="10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0</v>
      </c>
      <c r="D122" s="58">
        <v>0</v>
      </c>
      <c r="E122" s="44">
        <v>0</v>
      </c>
      <c r="F122" s="45">
        <v>0</v>
      </c>
      <c r="G122" s="58">
        <v>0</v>
      </c>
      <c r="H122" s="58">
        <v>0</v>
      </c>
      <c r="I122" s="62">
        <v>0</v>
      </c>
      <c r="J122" s="58">
        <v>0</v>
      </c>
      <c r="K122" s="58">
        <v>0</v>
      </c>
      <c r="L122" s="58">
        <v>0</v>
      </c>
      <c r="M122" s="58">
        <v>0</v>
      </c>
      <c r="N122" s="20"/>
      <c r="O122" s="63">
        <f t="shared" si="7"/>
        <v>0</v>
      </c>
      <c r="P122" s="64">
        <f t="shared" si="10"/>
        <v>0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20"/>
      <c r="O123" s="63">
        <f t="shared" si="7"/>
        <v>0</v>
      </c>
      <c r="P123" s="64">
        <f t="shared" si="10"/>
        <v>0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0</v>
      </c>
      <c r="D124" s="58">
        <v>0</v>
      </c>
      <c r="E124" s="44">
        <v>0</v>
      </c>
      <c r="F124" s="45">
        <v>0</v>
      </c>
      <c r="G124" s="58">
        <v>0</v>
      </c>
      <c r="H124" s="58">
        <v>0</v>
      </c>
      <c r="I124" s="62">
        <v>0</v>
      </c>
      <c r="J124" s="58">
        <v>0</v>
      </c>
      <c r="K124" s="58">
        <v>0</v>
      </c>
      <c r="L124" s="58">
        <v>0</v>
      </c>
      <c r="M124" s="58">
        <v>0</v>
      </c>
      <c r="N124" s="62"/>
      <c r="O124" s="63">
        <f t="shared" si="7"/>
        <v>0</v>
      </c>
      <c r="P124" s="64">
        <f t="shared" si="10"/>
        <v>0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216</v>
      </c>
      <c r="C125" s="58">
        <v>0</v>
      </c>
      <c r="D125" s="58">
        <v>0</v>
      </c>
      <c r="E125" s="44">
        <v>0</v>
      </c>
      <c r="F125" s="45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62"/>
      <c r="O125" s="63">
        <f t="shared" si="7"/>
        <v>0</v>
      </c>
      <c r="P125" s="64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0</v>
      </c>
      <c r="D126" s="58">
        <v>0</v>
      </c>
      <c r="E126" s="44">
        <v>0</v>
      </c>
      <c r="F126" s="45">
        <v>0</v>
      </c>
      <c r="G126" s="58">
        <v>0</v>
      </c>
      <c r="H126" s="58">
        <v>0</v>
      </c>
      <c r="I126" s="62">
        <v>0</v>
      </c>
      <c r="J126" s="58">
        <v>0</v>
      </c>
      <c r="K126" s="58">
        <v>0</v>
      </c>
      <c r="L126" s="58">
        <v>0</v>
      </c>
      <c r="M126" s="58">
        <v>0</v>
      </c>
      <c r="N126" s="20"/>
      <c r="O126" s="63">
        <f t="shared" si="7"/>
        <v>0</v>
      </c>
      <c r="P126" s="64">
        <f t="shared" si="10"/>
        <v>0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141</v>
      </c>
      <c r="C127" s="58">
        <v>0</v>
      </c>
      <c r="D127" s="58">
        <v>0</v>
      </c>
      <c r="E127" s="44">
        <v>0</v>
      </c>
      <c r="F127" s="45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20"/>
      <c r="O127" s="63">
        <f t="shared" si="7"/>
        <v>0</v>
      </c>
      <c r="P127" s="64">
        <f t="shared" si="10"/>
        <v>0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62">
        <v>0</v>
      </c>
      <c r="J128" s="58">
        <v>0</v>
      </c>
      <c r="K128" s="58">
        <v>0</v>
      </c>
      <c r="L128" s="58">
        <v>0</v>
      </c>
      <c r="M128" s="58">
        <v>0</v>
      </c>
      <c r="N128" s="20"/>
      <c r="O128" s="63">
        <f t="shared" si="7"/>
        <v>0</v>
      </c>
      <c r="P128" s="64">
        <f t="shared" si="10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154</v>
      </c>
      <c r="C129" s="58">
        <v>0</v>
      </c>
      <c r="D129" s="58">
        <v>0</v>
      </c>
      <c r="E129" s="44">
        <v>0</v>
      </c>
      <c r="F129" s="45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20"/>
      <c r="O129" s="63">
        <f t="shared" si="7"/>
        <v>0</v>
      </c>
      <c r="P129" s="64">
        <f t="shared" si="10"/>
        <v>0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157</v>
      </c>
      <c r="C130" s="58">
        <v>0</v>
      </c>
      <c r="D130" s="58">
        <v>0</v>
      </c>
      <c r="E130" s="44">
        <v>0</v>
      </c>
      <c r="F130" s="45">
        <v>0</v>
      </c>
      <c r="G130" s="58">
        <v>0</v>
      </c>
      <c r="H130" s="58">
        <v>0</v>
      </c>
      <c r="I130" s="62">
        <v>0</v>
      </c>
      <c r="J130" s="58">
        <v>0</v>
      </c>
      <c r="K130" s="58">
        <v>0</v>
      </c>
      <c r="L130" s="58">
        <v>0</v>
      </c>
      <c r="M130" s="58">
        <v>0</v>
      </c>
      <c r="N130" s="20"/>
      <c r="O130" s="63">
        <f t="shared" si="7"/>
        <v>0</v>
      </c>
      <c r="P130" s="64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208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20"/>
      <c r="O131" s="63">
        <f aca="true" t="shared" si="12" ref="O131:O194">SUM(C131:N131)</f>
        <v>0</v>
      </c>
      <c r="P131" s="64">
        <f t="shared" si="10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158</v>
      </c>
      <c r="C132" s="58">
        <v>0</v>
      </c>
      <c r="D132" s="58">
        <v>0</v>
      </c>
      <c r="E132" s="44">
        <v>0</v>
      </c>
      <c r="F132" s="45">
        <v>0</v>
      </c>
      <c r="G132" s="58">
        <v>0</v>
      </c>
      <c r="H132" s="58">
        <v>0</v>
      </c>
      <c r="I132" s="62">
        <v>0</v>
      </c>
      <c r="J132" s="58">
        <v>0</v>
      </c>
      <c r="K132" s="58">
        <v>0</v>
      </c>
      <c r="L132" s="58">
        <v>0</v>
      </c>
      <c r="M132" s="58">
        <v>0</v>
      </c>
      <c r="N132" s="20"/>
      <c r="O132" s="63">
        <f t="shared" si="12"/>
        <v>0</v>
      </c>
      <c r="P132" s="64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162</v>
      </c>
      <c r="C133" s="58">
        <v>0</v>
      </c>
      <c r="D133" s="58">
        <v>0</v>
      </c>
      <c r="E133" s="44">
        <v>0</v>
      </c>
      <c r="F133" s="45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20"/>
      <c r="O133" s="63">
        <f t="shared" si="12"/>
        <v>0</v>
      </c>
      <c r="P133" s="64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165</v>
      </c>
      <c r="C134" s="58">
        <v>0</v>
      </c>
      <c r="D134" s="58">
        <v>0</v>
      </c>
      <c r="E134" s="44">
        <v>0</v>
      </c>
      <c r="F134" s="45">
        <v>0</v>
      </c>
      <c r="G134" s="58">
        <v>0</v>
      </c>
      <c r="H134" s="58">
        <v>0</v>
      </c>
      <c r="I134" s="62">
        <v>0</v>
      </c>
      <c r="J134" s="58">
        <v>0</v>
      </c>
      <c r="K134" s="58">
        <v>0</v>
      </c>
      <c r="L134" s="58">
        <v>0</v>
      </c>
      <c r="M134" s="58">
        <v>0</v>
      </c>
      <c r="N134" s="20"/>
      <c r="O134" s="63">
        <f t="shared" si="12"/>
        <v>0</v>
      </c>
      <c r="P134" s="64">
        <f t="shared" si="13"/>
        <v>0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168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20"/>
      <c r="O135" s="63">
        <f t="shared" si="12"/>
        <v>0</v>
      </c>
      <c r="P135" s="64">
        <f t="shared" si="13"/>
        <v>0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172</v>
      </c>
      <c r="C136" s="58">
        <v>0</v>
      </c>
      <c r="D136" s="58">
        <v>0</v>
      </c>
      <c r="E136" s="44">
        <v>0</v>
      </c>
      <c r="F136" s="45">
        <v>0</v>
      </c>
      <c r="G136" s="58">
        <v>0</v>
      </c>
      <c r="H136" s="58">
        <v>0</v>
      </c>
      <c r="I136" s="62">
        <v>0</v>
      </c>
      <c r="J136" s="58">
        <v>0</v>
      </c>
      <c r="K136" s="58">
        <v>0</v>
      </c>
      <c r="L136" s="58">
        <v>0</v>
      </c>
      <c r="M136" s="58">
        <v>0</v>
      </c>
      <c r="N136" s="20"/>
      <c r="O136" s="63">
        <f t="shared" si="12"/>
        <v>0</v>
      </c>
      <c r="P136" s="64">
        <f t="shared" si="13"/>
        <v>0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0</v>
      </c>
      <c r="D137" s="58">
        <v>0</v>
      </c>
      <c r="E137" s="44">
        <v>0</v>
      </c>
      <c r="F137" s="45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20"/>
      <c r="O137" s="63">
        <f t="shared" si="12"/>
        <v>0</v>
      </c>
      <c r="P137" s="64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217</v>
      </c>
      <c r="C138" s="58">
        <v>0</v>
      </c>
      <c r="D138" s="58">
        <v>0</v>
      </c>
      <c r="E138" s="44">
        <v>0</v>
      </c>
      <c r="F138" s="45">
        <v>0</v>
      </c>
      <c r="G138" s="58">
        <v>0</v>
      </c>
      <c r="H138" s="58">
        <v>0</v>
      </c>
      <c r="I138" s="62">
        <v>0</v>
      </c>
      <c r="J138" s="58">
        <v>0</v>
      </c>
      <c r="K138" s="58">
        <v>0</v>
      </c>
      <c r="L138" s="58">
        <v>0</v>
      </c>
      <c r="M138" s="58">
        <v>0</v>
      </c>
      <c r="N138" s="62"/>
      <c r="O138" s="63">
        <f t="shared" si="12"/>
        <v>0</v>
      </c>
      <c r="P138" s="64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0</v>
      </c>
      <c r="F139" s="45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20"/>
      <c r="O139" s="63">
        <f t="shared" si="12"/>
        <v>0</v>
      </c>
      <c r="P139" s="64">
        <f t="shared" si="13"/>
        <v>0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0</v>
      </c>
      <c r="D140" s="58">
        <v>0</v>
      </c>
      <c r="E140" s="44">
        <v>0</v>
      </c>
      <c r="F140" s="45">
        <v>0</v>
      </c>
      <c r="G140" s="58">
        <v>0</v>
      </c>
      <c r="H140" s="58">
        <v>1</v>
      </c>
      <c r="I140" s="62">
        <v>0</v>
      </c>
      <c r="J140" s="58">
        <v>0</v>
      </c>
      <c r="K140" s="58">
        <v>0</v>
      </c>
      <c r="L140" s="58">
        <v>0</v>
      </c>
      <c r="M140" s="58">
        <v>0</v>
      </c>
      <c r="N140" s="20"/>
      <c r="O140" s="63">
        <f t="shared" si="12"/>
        <v>1</v>
      </c>
      <c r="P140" s="64">
        <f t="shared" si="13"/>
        <v>1.9607843137254901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0</v>
      </c>
      <c r="D141" s="58">
        <v>0</v>
      </c>
      <c r="E141" s="44">
        <v>0</v>
      </c>
      <c r="F141" s="45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20"/>
      <c r="O141" s="63">
        <f t="shared" si="12"/>
        <v>0</v>
      </c>
      <c r="P141" s="64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0</v>
      </c>
      <c r="D142" s="58">
        <v>0</v>
      </c>
      <c r="E142" s="44">
        <v>0</v>
      </c>
      <c r="F142" s="45">
        <v>0</v>
      </c>
      <c r="G142" s="58">
        <v>0</v>
      </c>
      <c r="H142" s="58">
        <v>0</v>
      </c>
      <c r="I142" s="62">
        <v>0</v>
      </c>
      <c r="J142" s="58">
        <v>0</v>
      </c>
      <c r="K142" s="58">
        <v>0</v>
      </c>
      <c r="L142" s="58">
        <v>0</v>
      </c>
      <c r="M142" s="58">
        <v>0</v>
      </c>
      <c r="N142" s="20"/>
      <c r="O142" s="63">
        <f t="shared" si="12"/>
        <v>0</v>
      </c>
      <c r="P142" s="64">
        <f t="shared" si="13"/>
        <v>0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20"/>
      <c r="O143" s="63">
        <f t="shared" si="12"/>
        <v>0</v>
      </c>
      <c r="P143" s="64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180</v>
      </c>
      <c r="C144" s="58">
        <v>0</v>
      </c>
      <c r="D144" s="58">
        <v>0</v>
      </c>
      <c r="E144" s="44">
        <v>0</v>
      </c>
      <c r="F144" s="45">
        <v>0</v>
      </c>
      <c r="G144" s="58">
        <v>0</v>
      </c>
      <c r="H144" s="58">
        <v>0</v>
      </c>
      <c r="I144" s="62">
        <v>0</v>
      </c>
      <c r="J144" s="58">
        <v>0</v>
      </c>
      <c r="K144" s="58">
        <v>0</v>
      </c>
      <c r="L144" s="58">
        <v>0</v>
      </c>
      <c r="M144" s="58">
        <v>0</v>
      </c>
      <c r="N144" s="20"/>
      <c r="O144" s="63">
        <f t="shared" si="12"/>
        <v>0</v>
      </c>
      <c r="P144" s="64">
        <f t="shared" si="13"/>
        <v>0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179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20"/>
      <c r="O145" s="63">
        <f t="shared" si="12"/>
        <v>0</v>
      </c>
      <c r="P145" s="64">
        <f t="shared" si="13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178</v>
      </c>
      <c r="C146" s="58">
        <v>0</v>
      </c>
      <c r="D146" s="58">
        <v>0</v>
      </c>
      <c r="E146" s="44">
        <v>0</v>
      </c>
      <c r="F146" s="45">
        <v>0</v>
      </c>
      <c r="G146" s="58">
        <v>0</v>
      </c>
      <c r="H146" s="58">
        <v>0</v>
      </c>
      <c r="I146" s="62">
        <v>0</v>
      </c>
      <c r="J146" s="58">
        <v>0</v>
      </c>
      <c r="K146" s="58">
        <v>0</v>
      </c>
      <c r="L146" s="58">
        <v>0</v>
      </c>
      <c r="M146" s="58">
        <v>0</v>
      </c>
      <c r="N146" s="20"/>
      <c r="O146" s="63">
        <f t="shared" si="12"/>
        <v>0</v>
      </c>
      <c r="P146" s="64">
        <f t="shared" si="13"/>
        <v>0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20"/>
      <c r="O147" s="63">
        <f t="shared" si="12"/>
        <v>0</v>
      </c>
      <c r="P147" s="64">
        <f t="shared" si="13"/>
        <v>0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0</v>
      </c>
      <c r="G148" s="58">
        <v>0</v>
      </c>
      <c r="H148" s="58">
        <v>0</v>
      </c>
      <c r="I148" s="62">
        <v>0</v>
      </c>
      <c r="J148" s="58">
        <v>0</v>
      </c>
      <c r="K148" s="58">
        <v>0</v>
      </c>
      <c r="L148" s="58">
        <v>0</v>
      </c>
      <c r="M148" s="58">
        <v>0</v>
      </c>
      <c r="N148" s="20"/>
      <c r="O148" s="63">
        <f t="shared" si="12"/>
        <v>0</v>
      </c>
      <c r="P148" s="64">
        <f t="shared" si="13"/>
        <v>0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181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20"/>
      <c r="O149" s="63">
        <f t="shared" si="12"/>
        <v>0</v>
      </c>
      <c r="P149" s="64">
        <f t="shared" si="13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184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62">
        <v>0</v>
      </c>
      <c r="J150" s="58">
        <v>0</v>
      </c>
      <c r="K150" s="58">
        <v>0</v>
      </c>
      <c r="L150" s="58">
        <v>0</v>
      </c>
      <c r="M150" s="58">
        <v>0</v>
      </c>
      <c r="N150" s="20"/>
      <c r="O150" s="63">
        <f t="shared" si="12"/>
        <v>0</v>
      </c>
      <c r="P150" s="64">
        <f t="shared" si="13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211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20"/>
      <c r="O151" s="63">
        <f t="shared" si="12"/>
        <v>0</v>
      </c>
      <c r="P151" s="64">
        <f t="shared" si="13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0</v>
      </c>
      <c r="D152" s="58">
        <v>0</v>
      </c>
      <c r="E152" s="44">
        <v>0</v>
      </c>
      <c r="F152" s="45">
        <v>0</v>
      </c>
      <c r="G152" s="58">
        <v>0</v>
      </c>
      <c r="H152" s="58">
        <v>0</v>
      </c>
      <c r="I152" s="62">
        <v>0</v>
      </c>
      <c r="J152" s="58">
        <v>0</v>
      </c>
      <c r="K152" s="58">
        <v>0</v>
      </c>
      <c r="L152" s="58">
        <v>0</v>
      </c>
      <c r="M152" s="58">
        <v>0</v>
      </c>
      <c r="N152" s="20"/>
      <c r="O152" s="63">
        <f t="shared" si="12"/>
        <v>0</v>
      </c>
      <c r="P152" s="64">
        <f t="shared" si="13"/>
        <v>0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0</v>
      </c>
      <c r="D153" s="58">
        <v>0</v>
      </c>
      <c r="E153" s="44">
        <v>0</v>
      </c>
      <c r="F153" s="45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62"/>
      <c r="O153" s="63">
        <f t="shared" si="12"/>
        <v>0</v>
      </c>
      <c r="P153" s="64">
        <f t="shared" si="13"/>
        <v>0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166</v>
      </c>
      <c r="C154" s="58">
        <v>0</v>
      </c>
      <c r="D154" s="58">
        <v>0</v>
      </c>
      <c r="E154" s="44">
        <v>0</v>
      </c>
      <c r="F154" s="45">
        <v>0</v>
      </c>
      <c r="G154" s="58">
        <v>0</v>
      </c>
      <c r="H154" s="58">
        <v>0</v>
      </c>
      <c r="I154" s="62">
        <v>0</v>
      </c>
      <c r="J154" s="58">
        <v>0</v>
      </c>
      <c r="K154" s="58">
        <v>0</v>
      </c>
      <c r="L154" s="58">
        <v>0</v>
      </c>
      <c r="M154" s="58">
        <v>0</v>
      </c>
      <c r="N154" s="62"/>
      <c r="O154" s="63">
        <f t="shared" si="12"/>
        <v>0</v>
      </c>
      <c r="P154" s="64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0</v>
      </c>
      <c r="D155" s="58">
        <v>0</v>
      </c>
      <c r="E155" s="44">
        <v>0</v>
      </c>
      <c r="F155" s="45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20"/>
      <c r="O155" s="63">
        <f t="shared" si="12"/>
        <v>0</v>
      </c>
      <c r="P155" s="64">
        <f t="shared" si="13"/>
        <v>0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212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62">
        <v>0</v>
      </c>
      <c r="J156" s="58">
        <v>0</v>
      </c>
      <c r="K156" s="58">
        <v>0</v>
      </c>
      <c r="L156" s="58">
        <v>0</v>
      </c>
      <c r="M156" s="58">
        <v>0</v>
      </c>
      <c r="N156" s="20"/>
      <c r="O156" s="63">
        <f t="shared" si="12"/>
        <v>0</v>
      </c>
      <c r="P156" s="64">
        <f t="shared" si="13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0</v>
      </c>
      <c r="D157" s="58">
        <v>0</v>
      </c>
      <c r="E157" s="44">
        <v>0</v>
      </c>
      <c r="F157" s="45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3</v>
      </c>
      <c r="N157" s="62"/>
      <c r="O157" s="63">
        <f t="shared" si="12"/>
        <v>3</v>
      </c>
      <c r="P157" s="64">
        <f t="shared" si="13"/>
        <v>5.88235294117647</v>
      </c>
      <c r="Q157" s="7">
        <f>124077-O157</f>
        <v>124074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0</v>
      </c>
      <c r="D158" s="58">
        <v>0</v>
      </c>
      <c r="E158" s="44">
        <v>0</v>
      </c>
      <c r="F158" s="45">
        <v>0</v>
      </c>
      <c r="G158" s="58">
        <v>0</v>
      </c>
      <c r="H158" s="58">
        <v>0</v>
      </c>
      <c r="I158" s="62">
        <v>0</v>
      </c>
      <c r="J158" s="58">
        <v>0</v>
      </c>
      <c r="K158" s="58">
        <v>0</v>
      </c>
      <c r="L158" s="58">
        <v>0</v>
      </c>
      <c r="M158" s="58">
        <v>0</v>
      </c>
      <c r="N158" s="20"/>
      <c r="O158" s="63">
        <f t="shared" si="12"/>
        <v>0</v>
      </c>
      <c r="P158" s="64">
        <f t="shared" si="13"/>
        <v>0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20"/>
      <c r="O159" s="63">
        <f t="shared" si="12"/>
        <v>0</v>
      </c>
      <c r="P159" s="64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0</v>
      </c>
      <c r="D160" s="58">
        <v>0</v>
      </c>
      <c r="E160" s="44">
        <v>0</v>
      </c>
      <c r="F160" s="45">
        <v>0</v>
      </c>
      <c r="G160" s="58">
        <v>0</v>
      </c>
      <c r="H160" s="58">
        <v>0</v>
      </c>
      <c r="I160" s="62">
        <v>0</v>
      </c>
      <c r="J160" s="58">
        <v>0</v>
      </c>
      <c r="K160" s="58">
        <v>0</v>
      </c>
      <c r="L160" s="58">
        <v>0</v>
      </c>
      <c r="M160" s="58">
        <v>0</v>
      </c>
      <c r="N160" s="20"/>
      <c r="O160" s="63">
        <f t="shared" si="12"/>
        <v>0</v>
      </c>
      <c r="P160" s="64">
        <f t="shared" si="13"/>
        <v>0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0</v>
      </c>
      <c r="D161" s="58">
        <v>0</v>
      </c>
      <c r="E161" s="44">
        <v>0</v>
      </c>
      <c r="F161" s="45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 s="20"/>
      <c r="O161" s="63">
        <f t="shared" si="12"/>
        <v>0</v>
      </c>
      <c r="P161" s="64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0</v>
      </c>
      <c r="D162" s="58">
        <v>0</v>
      </c>
      <c r="E162" s="44">
        <v>0</v>
      </c>
      <c r="F162" s="45">
        <v>0</v>
      </c>
      <c r="G162" s="58">
        <v>0</v>
      </c>
      <c r="H162" s="58">
        <v>0</v>
      </c>
      <c r="I162" s="62">
        <v>0</v>
      </c>
      <c r="J162" s="58">
        <v>0</v>
      </c>
      <c r="K162" s="58">
        <v>0</v>
      </c>
      <c r="L162" s="58">
        <v>0</v>
      </c>
      <c r="M162" s="58">
        <v>0</v>
      </c>
      <c r="N162" s="20"/>
      <c r="O162" s="63">
        <f t="shared" si="12"/>
        <v>0</v>
      </c>
      <c r="P162" s="64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0</v>
      </c>
      <c r="D163" s="58">
        <v>0</v>
      </c>
      <c r="E163" s="44">
        <v>0</v>
      </c>
      <c r="F163" s="45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20"/>
      <c r="O163" s="63">
        <f t="shared" si="12"/>
        <v>0</v>
      </c>
      <c r="P163" s="64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0</v>
      </c>
      <c r="D164" s="58">
        <v>0</v>
      </c>
      <c r="E164" s="44">
        <v>0</v>
      </c>
      <c r="F164" s="45">
        <v>0</v>
      </c>
      <c r="G164" s="58">
        <v>0</v>
      </c>
      <c r="H164" s="58">
        <v>0</v>
      </c>
      <c r="I164" s="62">
        <v>0</v>
      </c>
      <c r="J164" s="58">
        <v>0</v>
      </c>
      <c r="K164" s="58">
        <v>0</v>
      </c>
      <c r="L164" s="58">
        <v>0</v>
      </c>
      <c r="M164" s="58">
        <v>0</v>
      </c>
      <c r="N164" s="20"/>
      <c r="O164" s="63">
        <f t="shared" si="12"/>
        <v>0</v>
      </c>
      <c r="P164" s="64">
        <f t="shared" si="14"/>
        <v>0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20"/>
      <c r="O165" s="63">
        <f t="shared" si="12"/>
        <v>0</v>
      </c>
      <c r="P165" s="64">
        <f t="shared" si="14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198</v>
      </c>
      <c r="C166" s="58">
        <v>0</v>
      </c>
      <c r="D166" s="58">
        <v>0</v>
      </c>
      <c r="E166" s="44">
        <v>0</v>
      </c>
      <c r="F166" s="45">
        <v>0</v>
      </c>
      <c r="G166" s="58">
        <v>0</v>
      </c>
      <c r="H166" s="58">
        <v>0</v>
      </c>
      <c r="I166" s="62">
        <v>0</v>
      </c>
      <c r="J166" s="58">
        <v>0</v>
      </c>
      <c r="K166" s="58">
        <v>0</v>
      </c>
      <c r="L166" s="58">
        <v>0</v>
      </c>
      <c r="M166" s="58">
        <v>0</v>
      </c>
      <c r="N166" s="20"/>
      <c r="O166" s="63">
        <f t="shared" si="12"/>
        <v>0</v>
      </c>
      <c r="P166" s="64">
        <f t="shared" si="14"/>
        <v>0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20"/>
      <c r="O167" s="63">
        <f t="shared" si="12"/>
        <v>0</v>
      </c>
      <c r="P167" s="64">
        <f t="shared" si="14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0</v>
      </c>
      <c r="D168" s="58">
        <v>0</v>
      </c>
      <c r="E168" s="44">
        <v>0</v>
      </c>
      <c r="F168" s="45">
        <v>0</v>
      </c>
      <c r="G168" s="58">
        <v>0</v>
      </c>
      <c r="H168" s="58">
        <v>0</v>
      </c>
      <c r="I168" s="62">
        <v>0</v>
      </c>
      <c r="J168" s="58">
        <v>0</v>
      </c>
      <c r="K168" s="58">
        <v>0</v>
      </c>
      <c r="L168" s="58">
        <v>0</v>
      </c>
      <c r="M168" s="58">
        <v>0</v>
      </c>
      <c r="N168" s="62"/>
      <c r="O168" s="63">
        <f t="shared" si="12"/>
        <v>0</v>
      </c>
      <c r="P168" s="64">
        <f t="shared" si="14"/>
        <v>0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0</v>
      </c>
      <c r="D169" s="58">
        <v>0</v>
      </c>
      <c r="E169" s="44">
        <v>0</v>
      </c>
      <c r="F169" s="45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20"/>
      <c r="O169" s="63">
        <f t="shared" si="12"/>
        <v>0</v>
      </c>
      <c r="P169" s="64">
        <f t="shared" si="14"/>
        <v>0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62">
        <v>0</v>
      </c>
      <c r="J170" s="58">
        <v>0</v>
      </c>
      <c r="K170" s="58">
        <v>0</v>
      </c>
      <c r="L170" s="58">
        <v>0</v>
      </c>
      <c r="M170" s="58">
        <v>0</v>
      </c>
      <c r="N170" s="20"/>
      <c r="O170" s="63">
        <f t="shared" si="12"/>
        <v>0</v>
      </c>
      <c r="P170" s="64">
        <f t="shared" si="14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3" t="s">
        <v>215</v>
      </c>
      <c r="C171" s="58">
        <v>0</v>
      </c>
      <c r="D171" s="58">
        <v>0</v>
      </c>
      <c r="E171" s="44">
        <v>0</v>
      </c>
      <c r="F171" s="45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20"/>
      <c r="O171" s="65">
        <f t="shared" si="12"/>
        <v>0</v>
      </c>
      <c r="P171" s="66">
        <f t="shared" si="14"/>
        <v>0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4" t="s">
        <v>39</v>
      </c>
      <c r="C172" s="53">
        <f aca="true" t="shared" si="15" ref="C172:I172">SUM(C173:C194)</f>
        <v>0</v>
      </c>
      <c r="D172" s="53">
        <f t="shared" si="15"/>
        <v>0</v>
      </c>
      <c r="E172" s="53">
        <f t="shared" si="15"/>
        <v>0</v>
      </c>
      <c r="F172" s="53">
        <f t="shared" si="15"/>
        <v>0</v>
      </c>
      <c r="G172" s="53">
        <f t="shared" si="15"/>
        <v>0</v>
      </c>
      <c r="H172" s="53">
        <f t="shared" si="15"/>
        <v>0</v>
      </c>
      <c r="I172" s="53">
        <f t="shared" si="15"/>
        <v>0</v>
      </c>
      <c r="J172" s="53">
        <f>SUM(J173:J194)</f>
        <v>0</v>
      </c>
      <c r="K172" s="53">
        <f>SUM(K173:K194)</f>
        <v>0</v>
      </c>
      <c r="L172" s="53">
        <f>SUM(L173:L194)</f>
        <v>0</v>
      </c>
      <c r="M172" s="53">
        <f>SUM(M173:M194)</f>
        <v>0</v>
      </c>
      <c r="N172" s="53">
        <f>SUM(N173:N194)</f>
        <v>0</v>
      </c>
      <c r="O172" s="41">
        <f t="shared" si="12"/>
        <v>0</v>
      </c>
      <c r="P172" s="54">
        <f t="shared" si="14"/>
        <v>0</v>
      </c>
      <c r="R172" s="4"/>
      <c r="S172" s="4"/>
      <c r="T172" s="4"/>
      <c r="U172" s="4"/>
    </row>
    <row r="173" spans="1:21" ht="13.5" thickTop="1">
      <c r="A173" s="55">
        <v>1</v>
      </c>
      <c r="B173" s="85" t="s">
        <v>197</v>
      </c>
      <c r="C173" s="44">
        <v>0</v>
      </c>
      <c r="D173" s="44">
        <v>0</v>
      </c>
      <c r="E173" s="44">
        <v>0</v>
      </c>
      <c r="F173" s="45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20">
        <v>0</v>
      </c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20">
        <v>0</v>
      </c>
      <c r="J174" s="44">
        <v>0</v>
      </c>
      <c r="K174" s="44">
        <v>0</v>
      </c>
      <c r="L174" s="44">
        <v>0</v>
      </c>
      <c r="M174" s="20">
        <v>0</v>
      </c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5">
        <v>3</v>
      </c>
      <c r="B175" s="91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20">
        <v>0</v>
      </c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5">
        <v>4</v>
      </c>
      <c r="B176" s="61" t="s">
        <v>156</v>
      </c>
      <c r="C176" s="44">
        <v>0</v>
      </c>
      <c r="D176" s="44">
        <v>0</v>
      </c>
      <c r="E176" s="44">
        <v>0</v>
      </c>
      <c r="F176" s="45">
        <v>0</v>
      </c>
      <c r="G176" s="44">
        <v>0</v>
      </c>
      <c r="H176" s="44">
        <v>0</v>
      </c>
      <c r="I176" s="20">
        <v>0</v>
      </c>
      <c r="J176" s="44">
        <v>0</v>
      </c>
      <c r="K176" s="44">
        <v>0</v>
      </c>
      <c r="L176" s="44">
        <v>0</v>
      </c>
      <c r="M176" s="20">
        <v>0</v>
      </c>
      <c r="N176" s="20"/>
      <c r="O176" s="63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20">
        <v>0</v>
      </c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0</v>
      </c>
      <c r="D178" s="44">
        <v>0</v>
      </c>
      <c r="E178" s="44">
        <v>0</v>
      </c>
      <c r="F178" s="45">
        <v>0</v>
      </c>
      <c r="G178" s="44">
        <v>0</v>
      </c>
      <c r="H178" s="44">
        <v>0</v>
      </c>
      <c r="I178" s="20">
        <v>0</v>
      </c>
      <c r="J178" s="44">
        <v>0</v>
      </c>
      <c r="K178" s="44">
        <v>0</v>
      </c>
      <c r="L178" s="44">
        <v>0</v>
      </c>
      <c r="M178" s="20">
        <v>0</v>
      </c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5">
        <v>7</v>
      </c>
      <c r="B179" s="19" t="s">
        <v>174</v>
      </c>
      <c r="C179" s="44">
        <v>0</v>
      </c>
      <c r="D179" s="44">
        <v>0</v>
      </c>
      <c r="E179" s="44">
        <v>0</v>
      </c>
      <c r="F179" s="45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20">
        <v>0</v>
      </c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5">
        <v>8</v>
      </c>
      <c r="B180" s="86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0</v>
      </c>
      <c r="I180" s="20">
        <v>0</v>
      </c>
      <c r="J180" s="44">
        <v>0</v>
      </c>
      <c r="K180" s="44">
        <v>0</v>
      </c>
      <c r="L180" s="44">
        <v>0</v>
      </c>
      <c r="M180" s="20">
        <v>0</v>
      </c>
      <c r="N180" s="20"/>
      <c r="O180" s="63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5">
        <v>9</v>
      </c>
      <c r="B181" s="67" t="s">
        <v>176</v>
      </c>
      <c r="C181" s="44">
        <v>0</v>
      </c>
      <c r="D181" s="44">
        <v>0</v>
      </c>
      <c r="E181" s="44">
        <v>0</v>
      </c>
      <c r="F181" s="45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20">
        <v>0</v>
      </c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0</v>
      </c>
      <c r="D182" s="44">
        <v>0</v>
      </c>
      <c r="E182" s="44">
        <v>0</v>
      </c>
      <c r="F182" s="45">
        <v>0</v>
      </c>
      <c r="G182" s="44">
        <v>0</v>
      </c>
      <c r="H182" s="44">
        <v>0</v>
      </c>
      <c r="I182" s="20">
        <v>0</v>
      </c>
      <c r="J182" s="44">
        <v>0</v>
      </c>
      <c r="K182" s="44">
        <v>0</v>
      </c>
      <c r="L182" s="44">
        <v>0</v>
      </c>
      <c r="M182" s="20">
        <v>0</v>
      </c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20">
        <v>0</v>
      </c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20">
        <v>0</v>
      </c>
      <c r="J184" s="44">
        <v>0</v>
      </c>
      <c r="K184" s="44">
        <v>0</v>
      </c>
      <c r="L184" s="44">
        <v>0</v>
      </c>
      <c r="M184" s="20">
        <v>0</v>
      </c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5">
        <v>13</v>
      </c>
      <c r="B185" s="67" t="s">
        <v>214</v>
      </c>
      <c r="C185" s="44">
        <v>0</v>
      </c>
      <c r="D185" s="44">
        <v>0</v>
      </c>
      <c r="E185" s="44">
        <v>0</v>
      </c>
      <c r="F185" s="45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20">
        <v>0</v>
      </c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189</v>
      </c>
      <c r="C186" s="44">
        <v>0</v>
      </c>
      <c r="D186" s="44">
        <v>0</v>
      </c>
      <c r="E186" s="44">
        <v>0</v>
      </c>
      <c r="F186" s="45">
        <v>0</v>
      </c>
      <c r="G186" s="44">
        <v>0</v>
      </c>
      <c r="H186" s="44">
        <v>0</v>
      </c>
      <c r="I186" s="20">
        <v>0</v>
      </c>
      <c r="J186" s="44">
        <v>0</v>
      </c>
      <c r="K186" s="44">
        <v>0</v>
      </c>
      <c r="L186" s="44">
        <v>0</v>
      </c>
      <c r="M186" s="20">
        <v>0</v>
      </c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20">
        <v>0</v>
      </c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5">
        <v>16</v>
      </c>
      <c r="B188" s="67" t="s">
        <v>195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0</v>
      </c>
      <c r="I188" s="20">
        <v>0</v>
      </c>
      <c r="J188" s="44">
        <v>0</v>
      </c>
      <c r="K188" s="44">
        <v>0</v>
      </c>
      <c r="L188" s="44">
        <v>0</v>
      </c>
      <c r="M188" s="20">
        <v>0</v>
      </c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20">
        <v>0</v>
      </c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5">
        <v>18</v>
      </c>
      <c r="B190" s="19" t="s">
        <v>68</v>
      </c>
      <c r="C190" s="44">
        <v>0</v>
      </c>
      <c r="D190" s="44">
        <v>0</v>
      </c>
      <c r="E190" s="44">
        <v>0</v>
      </c>
      <c r="F190" s="45">
        <v>0</v>
      </c>
      <c r="G190" s="44">
        <v>0</v>
      </c>
      <c r="H190" s="44">
        <v>0</v>
      </c>
      <c r="I190" s="20">
        <v>0</v>
      </c>
      <c r="J190" s="44">
        <v>0</v>
      </c>
      <c r="K190" s="44">
        <v>0</v>
      </c>
      <c r="L190" s="44">
        <v>0</v>
      </c>
      <c r="M190" s="20">
        <v>0</v>
      </c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0</v>
      </c>
      <c r="D191" s="44">
        <v>0</v>
      </c>
      <c r="E191" s="44">
        <v>0</v>
      </c>
      <c r="F191" s="45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20">
        <v>0</v>
      </c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0</v>
      </c>
      <c r="D192" s="44">
        <v>0</v>
      </c>
      <c r="E192" s="44">
        <v>0</v>
      </c>
      <c r="F192" s="45">
        <v>0</v>
      </c>
      <c r="G192" s="44">
        <v>0</v>
      </c>
      <c r="H192" s="44">
        <v>0</v>
      </c>
      <c r="I192" s="20">
        <v>0</v>
      </c>
      <c r="J192" s="44">
        <v>0</v>
      </c>
      <c r="K192" s="44">
        <v>0</v>
      </c>
      <c r="L192" s="44">
        <v>0</v>
      </c>
      <c r="M192" s="20">
        <v>0</v>
      </c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5">
        <v>21</v>
      </c>
      <c r="B193" s="87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20">
        <v>0</v>
      </c>
      <c r="N193" s="20"/>
      <c r="O193" s="22">
        <f t="shared" si="12"/>
        <v>0</v>
      </c>
      <c r="P193" s="68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0</v>
      </c>
      <c r="D194" s="44">
        <v>0</v>
      </c>
      <c r="E194" s="44">
        <v>0</v>
      </c>
      <c r="F194" s="45">
        <v>0</v>
      </c>
      <c r="G194" s="44">
        <v>0</v>
      </c>
      <c r="H194" s="44">
        <v>0</v>
      </c>
      <c r="I194" s="20">
        <v>0</v>
      </c>
      <c r="J194" s="44">
        <v>0</v>
      </c>
      <c r="K194" s="44">
        <v>0</v>
      </c>
      <c r="L194" s="44">
        <v>0</v>
      </c>
      <c r="M194" s="20">
        <v>0</v>
      </c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0</v>
      </c>
      <c r="D195" s="71">
        <v>0</v>
      </c>
      <c r="E195" s="44">
        <v>0</v>
      </c>
      <c r="F195" s="72">
        <v>0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/>
      <c r="O195" s="41">
        <f>SUM(C195:N195)</f>
        <v>0</v>
      </c>
      <c r="P195" s="73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4"/>
      <c r="B196" s="88" t="s">
        <v>12</v>
      </c>
      <c r="C196" s="65">
        <f aca="true" t="shared" si="16" ref="C196:M196">C5+C34+C44+C83+C118+C172+C195</f>
        <v>10</v>
      </c>
      <c r="D196" s="65">
        <f>D5+D34+D44+D83+D118+D172+D195</f>
        <v>12</v>
      </c>
      <c r="E196" s="65">
        <f>E5+E34+E44+E83+E118+E172+E195</f>
        <v>3</v>
      </c>
      <c r="F196" s="65">
        <f t="shared" si="16"/>
        <v>9</v>
      </c>
      <c r="G196" s="65">
        <f t="shared" si="16"/>
        <v>8</v>
      </c>
      <c r="H196" s="65">
        <f>H5+H34+H44+H83+H118+H172+H195</f>
        <v>1</v>
      </c>
      <c r="I196" s="65">
        <f>I5+I34+I44+I83+I118+I172+I195</f>
        <v>0</v>
      </c>
      <c r="J196" s="65">
        <f t="shared" si="16"/>
        <v>0</v>
      </c>
      <c r="K196" s="65">
        <f>K5+K34+K44+K83+K118+K172+K195</f>
        <v>0</v>
      </c>
      <c r="L196" s="65">
        <f t="shared" si="16"/>
        <v>2</v>
      </c>
      <c r="M196" s="65">
        <f t="shared" si="16"/>
        <v>6</v>
      </c>
      <c r="N196" s="65">
        <f>N5+N34+N44+N83+N118+N172+N195</f>
        <v>0</v>
      </c>
      <c r="O196" s="65">
        <f>O5+O34+O44+O83+O118+O172+O195</f>
        <v>51</v>
      </c>
      <c r="P196" s="89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4" t="s">
        <v>218</v>
      </c>
      <c r="B197" s="92"/>
      <c r="C197" s="76"/>
      <c r="D197" s="76" t="s">
        <v>41</v>
      </c>
      <c r="E197" s="76"/>
      <c r="F197" s="76"/>
      <c r="G197" s="76"/>
      <c r="H197" s="26"/>
      <c r="I197" s="76"/>
      <c r="J197" s="76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6" t="s">
        <v>221</v>
      </c>
      <c r="B198" s="75"/>
      <c r="C198" s="76"/>
      <c r="D198" s="76"/>
      <c r="E198" s="77"/>
      <c r="F198" s="77"/>
      <c r="G198" s="75"/>
      <c r="H198" s="26"/>
      <c r="I198" s="76"/>
      <c r="J198" s="77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6" t="s">
        <v>224</v>
      </c>
      <c r="B199" s="75"/>
      <c r="C199" s="76"/>
      <c r="D199" s="76"/>
      <c r="E199" s="77"/>
      <c r="F199" s="77"/>
      <c r="G199" s="75"/>
      <c r="H199" s="26"/>
      <c r="I199" s="77"/>
      <c r="J199" s="77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6" t="s">
        <v>223</v>
      </c>
      <c r="B200" s="75"/>
      <c r="C200" s="76"/>
      <c r="D200" s="76"/>
      <c r="E200" s="76"/>
      <c r="F200" s="76"/>
      <c r="G200" s="77"/>
      <c r="H200" s="26"/>
      <c r="I200" s="77"/>
      <c r="J200" s="77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78"/>
      <c r="B201" s="24"/>
      <c r="C201" s="24"/>
      <c r="D201" s="24"/>
      <c r="E201" s="24"/>
      <c r="F201" s="24"/>
      <c r="G201" s="90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78"/>
      <c r="B202" s="25"/>
      <c r="C202" s="25"/>
      <c r="D202" s="79"/>
      <c r="E202" s="79"/>
      <c r="F202" s="80"/>
      <c r="G202" s="80"/>
      <c r="H202" s="25"/>
      <c r="I202" s="25"/>
      <c r="J202" s="79"/>
      <c r="K202" s="25"/>
      <c r="L202" s="80"/>
      <c r="M202" s="25"/>
      <c r="N202" s="80"/>
      <c r="O202" s="79"/>
      <c r="P202" s="80"/>
      <c r="R202" s="11"/>
      <c r="S202" s="11"/>
      <c r="T202" s="11"/>
      <c r="U202" s="11"/>
    </row>
    <row r="203" spans="1:21" ht="12.75">
      <c r="A203" s="80"/>
      <c r="B203" s="25"/>
      <c r="C203" s="25"/>
      <c r="D203" s="80"/>
      <c r="E203" s="80"/>
      <c r="F203" s="80"/>
      <c r="G203" s="103"/>
      <c r="H203" s="25"/>
      <c r="I203" s="25"/>
      <c r="J203" s="80"/>
      <c r="K203" s="25"/>
      <c r="L203" s="80"/>
      <c r="M203" s="80"/>
      <c r="N203" s="80"/>
      <c r="O203" s="80"/>
      <c r="P203" s="80"/>
      <c r="R203" s="11"/>
      <c r="S203" s="11"/>
      <c r="T203" s="11"/>
      <c r="U203" s="11"/>
    </row>
    <row r="204" spans="1:16" ht="12.75">
      <c r="A204" s="107">
        <v>2020</v>
      </c>
      <c r="B204" s="108" t="s">
        <v>56</v>
      </c>
      <c r="C204" s="109">
        <v>528883</v>
      </c>
      <c r="D204" s="109">
        <v>363937</v>
      </c>
      <c r="E204" s="109">
        <v>156876</v>
      </c>
      <c r="F204" s="109">
        <v>327</v>
      </c>
      <c r="G204" s="109">
        <v>36</v>
      </c>
      <c r="H204" s="109">
        <v>32</v>
      </c>
      <c r="I204" s="109">
        <v>47</v>
      </c>
      <c r="J204" s="109">
        <v>22</v>
      </c>
      <c r="K204" s="109">
        <v>83</v>
      </c>
      <c r="L204" s="109">
        <v>58</v>
      </c>
      <c r="M204" s="109">
        <v>53</v>
      </c>
      <c r="N204" s="109"/>
      <c r="O204" s="110">
        <f>SUM(C204:N204)</f>
        <v>1050354</v>
      </c>
      <c r="P204" s="105"/>
    </row>
    <row r="205" spans="1:16" ht="12.75">
      <c r="A205" s="111"/>
      <c r="B205" s="112" t="s">
        <v>57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4"/>
      <c r="P205" s="105"/>
    </row>
    <row r="206" spans="1:19" ht="12.75">
      <c r="A206" s="107">
        <v>2021</v>
      </c>
      <c r="B206" s="108" t="s">
        <v>56</v>
      </c>
      <c r="C206" s="115">
        <f aca="true" t="shared" si="17" ref="C206:N206">C196</f>
        <v>10</v>
      </c>
      <c r="D206" s="115">
        <f t="shared" si="17"/>
        <v>12</v>
      </c>
      <c r="E206" s="115">
        <f t="shared" si="17"/>
        <v>3</v>
      </c>
      <c r="F206" s="115">
        <f t="shared" si="17"/>
        <v>9</v>
      </c>
      <c r="G206" s="115">
        <f t="shared" si="17"/>
        <v>8</v>
      </c>
      <c r="H206" s="115">
        <f>H196</f>
        <v>1</v>
      </c>
      <c r="I206" s="115">
        <f t="shared" si="17"/>
        <v>0</v>
      </c>
      <c r="J206" s="115">
        <f t="shared" si="17"/>
        <v>0</v>
      </c>
      <c r="K206" s="115">
        <f t="shared" si="17"/>
        <v>0</v>
      </c>
      <c r="L206" s="115">
        <f t="shared" si="17"/>
        <v>2</v>
      </c>
      <c r="M206" s="115">
        <f t="shared" si="17"/>
        <v>6</v>
      </c>
      <c r="N206" s="115">
        <f t="shared" si="17"/>
        <v>0</v>
      </c>
      <c r="O206" s="116">
        <f>SUM(C206:N206)</f>
        <v>51</v>
      </c>
      <c r="P206" s="105"/>
      <c r="Q206" s="8"/>
      <c r="R206" s="14"/>
      <c r="S206" s="7"/>
    </row>
    <row r="207" spans="1:16" ht="12.75">
      <c r="A207" s="111"/>
      <c r="B207" s="112" t="s">
        <v>57</v>
      </c>
      <c r="C207" s="113">
        <f aca="true" t="shared" si="18" ref="C207:I207">(C206-C204)/C204*100</f>
        <v>-99.9981092226447</v>
      </c>
      <c r="D207" s="113">
        <f t="shared" si="18"/>
        <v>-99.99670272602125</v>
      </c>
      <c r="E207" s="113">
        <f t="shared" si="18"/>
        <v>-99.99808766159259</v>
      </c>
      <c r="F207" s="113">
        <f t="shared" si="18"/>
        <v>-97.24770642201835</v>
      </c>
      <c r="G207" s="113">
        <f t="shared" si="18"/>
        <v>-77.77777777777779</v>
      </c>
      <c r="H207" s="113">
        <f t="shared" si="18"/>
        <v>-96.875</v>
      </c>
      <c r="I207" s="113">
        <f t="shared" si="18"/>
        <v>-100</v>
      </c>
      <c r="J207" s="113">
        <f aca="true" t="shared" si="19" ref="J207:O207">(J206-J204)/J204*100</f>
        <v>-100</v>
      </c>
      <c r="K207" s="113">
        <f t="shared" si="19"/>
        <v>-100</v>
      </c>
      <c r="L207" s="113">
        <f>(L206-L204)/L204*100</f>
        <v>-96.55172413793103</v>
      </c>
      <c r="M207" s="113">
        <f t="shared" si="19"/>
        <v>-88.67924528301887</v>
      </c>
      <c r="N207" s="113" t="e">
        <f t="shared" si="19"/>
        <v>#DIV/0!</v>
      </c>
      <c r="O207" s="113">
        <f t="shared" si="19"/>
        <v>-99.99514449414197</v>
      </c>
      <c r="P207" s="105"/>
    </row>
    <row r="208" spans="1:16" ht="12.75">
      <c r="A208" s="2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105"/>
    </row>
    <row r="209" spans="1:16" ht="12.75">
      <c r="A209" s="117"/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06"/>
    </row>
    <row r="210" spans="1:16" ht="12.75">
      <c r="A210" s="117"/>
      <c r="B210" s="118" t="s">
        <v>222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06"/>
    </row>
    <row r="211" spans="1:16" ht="12.75">
      <c r="A211" s="80"/>
      <c r="B211" s="121" t="s">
        <v>220</v>
      </c>
      <c r="C211" s="122">
        <f>C204+D204+E204+F204+G204+H204+I204+J204+K204+L204+M204+N204</f>
        <v>1050354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105"/>
    </row>
    <row r="212" spans="1:16" ht="12.75">
      <c r="A212" s="80"/>
      <c r="B212" s="123">
        <v>2021</v>
      </c>
      <c r="C212" s="122">
        <f>SUM(C206+D206+E206+F206+G206+H206+I206+J206+K206+L206+M206+N206)</f>
        <v>51</v>
      </c>
      <c r="D212" s="124"/>
      <c r="E212" s="125"/>
      <c r="F212" s="125"/>
      <c r="G212" s="124"/>
      <c r="H212" s="124"/>
      <c r="I212" s="124"/>
      <c r="J212" s="124"/>
      <c r="K212" s="124"/>
      <c r="L212" s="80"/>
      <c r="M212" s="80"/>
      <c r="N212" s="80"/>
      <c r="O212" s="25"/>
      <c r="P212" s="105"/>
    </row>
    <row r="213" spans="1:16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93"/>
      <c r="K213" s="105"/>
      <c r="L213" s="105"/>
      <c r="M213" s="105"/>
      <c r="N213" s="105"/>
      <c r="O213" s="105"/>
      <c r="P213" s="105"/>
    </row>
    <row r="214" spans="1:16" ht="12.75">
      <c r="A214" s="80"/>
      <c r="B214" s="80"/>
      <c r="C214" s="102">
        <f>SUM(C212-C211)/C211</f>
        <v>-0.9999514449414197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0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2021-01-11T02:50:54Z</cp:lastPrinted>
  <dcterms:created xsi:type="dcterms:W3CDTF">2007-02-13T23:51:58Z</dcterms:created>
  <dcterms:modified xsi:type="dcterms:W3CDTF">2022-01-07T02:31:08Z</dcterms:modified>
  <cp:category/>
  <cp:version/>
  <cp:contentType/>
  <cp:contentStatus/>
</cp:coreProperties>
</file>