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angsa pasar" sheetId="1" r:id="rId1"/>
    <sheet name="Sheet1" sheetId="2" r:id="rId2"/>
  </sheets>
  <definedNames>
    <definedName name="_xlnm.Print_Area" localSheetId="0">'Pangsa pasar'!$A$1:$H$366</definedName>
  </definedNames>
  <calcPr fullCalcOnLoad="1"/>
</workbook>
</file>

<file path=xl/sharedStrings.xml><?xml version="1.0" encoding="utf-8"?>
<sst xmlns="http://schemas.openxmlformats.org/spreadsheetml/2006/main" count="867" uniqueCount="76">
  <si>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</si>
  <si>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</si>
  <si>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</si>
  <si>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</si>
  <si>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</si>
  <si>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</si>
  <si>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</si>
  <si>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</si>
  <si>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</si>
  <si>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</si>
  <si>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</si>
  <si>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</si>
  <si>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</si>
  <si>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</si>
  <si>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</si>
  <si>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</si>
  <si>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</si>
  <si>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</si>
  <si>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</si>
  <si>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</si>
  <si>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</si>
  <si>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</si>
  <si>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</si>
  <si>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</si>
  <si>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</si>
  <si>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</si>
  <si>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</si>
  <si>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</si>
  <si>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</si>
  <si>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</si>
  <si>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</si>
  <si>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</si>
  <si>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</si>
  <si>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</si>
  <si>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</si>
  <si>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</si>
  <si>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</si>
  <si>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</si>
  <si>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</si>
  <si>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</si>
  <si>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</si>
  <si>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</si>
  <si>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</si>
  <si>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</si>
  <si>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</si>
  <si>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</si>
  <si>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</si>
  <si>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</si>
  <si>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</si>
  <si>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</si>
  <si>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</si>
  <si>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</si>
  <si>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</si>
  <si>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SWEDISH</t>
  </si>
  <si>
    <t>DIRECT  FOREIGN TOURIST ARRIVALS TO BALI BY MARKET COUNTRY</t>
  </si>
  <si>
    <t>UKRAINAN</t>
  </si>
  <si>
    <t>NETHERLAND</t>
  </si>
  <si>
    <t>UNITED KINGDOM</t>
  </si>
  <si>
    <t>NETHERLANDS</t>
  </si>
  <si>
    <t>UKRAINE</t>
  </si>
  <si>
    <t>*TEMPORARY DATA</t>
  </si>
  <si>
    <t>VIETNAM</t>
  </si>
  <si>
    <t>SWEDEN</t>
  </si>
  <si>
    <t>IN JANUARY - FEBRUARY 2021</t>
  </si>
  <si>
    <t>IN JANUARY - MARCH 2021</t>
  </si>
  <si>
    <t>IN JANUARY - APRIL 2021</t>
  </si>
  <si>
    <t>IN JANUARY - MAY 2021</t>
  </si>
  <si>
    <t>DENMARK</t>
  </si>
  <si>
    <t>IN JANUARY - JUNE 2021</t>
  </si>
  <si>
    <t>IN JANUARY - JULY 2021</t>
  </si>
  <si>
    <t>IN JANUARY - AUGUST 2021</t>
  </si>
  <si>
    <t>IN JANUARY - SEPTEMBER 2021</t>
  </si>
  <si>
    <t>IN JANUARY - OCTOBER 2021</t>
  </si>
  <si>
    <t>IN JANUARY - NOVEMBER 2021</t>
  </si>
  <si>
    <t>IN JANUARY - DECEMBER 2021</t>
  </si>
  <si>
    <t>IN JANUARY 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</si>
</sst>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41" fontId="8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49" fillId="0" borderId="10" xfId="0" applyFont="1" applyBorder="1" applyAlignment="1">
      <alignment vertical="center"/>
    </xf>
    <xf numFmtId="4" fontId="49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4" fontId="49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3" fontId="48" fillId="0" borderId="10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left"/>
    </xf>
    <xf numFmtId="0" fontId="49" fillId="0" borderId="0" xfId="0" applyFont="1" applyBorder="1" applyAlignment="1">
      <alignment horizontal="center" vertical="center" wrapText="1"/>
    </xf>
    <xf numFmtId="3" fontId="49" fillId="0" borderId="0" xfId="0" applyNumberFormat="1" applyFont="1" applyBorder="1" applyAlignment="1">
      <alignment horizontal="right" vertical="center" wrapText="1"/>
    </xf>
    <xf numFmtId="0" fontId="50" fillId="0" borderId="0" xfId="0" applyFont="1" applyBorder="1" applyAlignment="1">
      <alignment/>
    </xf>
    <xf numFmtId="4" fontId="48" fillId="0" borderId="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left"/>
    </xf>
    <xf numFmtId="0" fontId="49" fillId="0" borderId="10" xfId="0" applyFont="1" applyBorder="1" applyAlignment="1">
      <alignment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34" borderId="0" xfId="0" applyFont="1" applyFill="1" applyAlignment="1">
      <alignment horizontal="left"/>
    </xf>
    <xf numFmtId="41" fontId="50" fillId="0" borderId="0" xfId="0" applyNumberFormat="1" applyFont="1" applyFill="1" applyBorder="1" applyAlignment="1">
      <alignment horizontal="left"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 quotePrefix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3" fontId="48" fillId="34" borderId="10" xfId="0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/>
    </xf>
    <xf numFmtId="3" fontId="48" fillId="34" borderId="10" xfId="0" applyNumberFormat="1" applyFont="1" applyFill="1" applyBorder="1" applyAlignment="1">
      <alignment horizontal="right"/>
    </xf>
    <xf numFmtId="0" fontId="48" fillId="34" borderId="0" xfId="0" applyFont="1" applyFill="1" applyAlignment="1">
      <alignment horizontal="center"/>
    </xf>
    <xf numFmtId="0" fontId="49" fillId="34" borderId="0" xfId="0" applyFont="1" applyFill="1" applyBorder="1" applyAlignment="1">
      <alignment/>
    </xf>
    <xf numFmtId="3" fontId="49" fillId="0" borderId="11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7"/>
  <sheetViews>
    <sheetView tabSelected="1" view="pageBreakPreview" zoomScale="110" zoomScaleNormal="89" zoomScaleSheetLayoutView="110" zoomScalePageLayoutView="0" workbookViewId="0" topLeftCell="A25">
      <selection activeCell="A3" sqref="A3:H3"/>
    </sheetView>
  </sheetViews>
  <sheetFormatPr defaultColWidth="9.140625" defaultRowHeight="12.75"/>
  <cols>
    <col min="1" max="1" width="27.00390625" style="0" customWidth="1"/>
    <col min="2" max="2" width="7.00390625" style="0" customWidth="1"/>
    <col min="3" max="3" width="11.421875" style="0" customWidth="1"/>
    <col min="4" max="4" width="13.28125" style="0" customWidth="1"/>
    <col min="5" max="5" width="8.8515625" style="0" customWidth="1"/>
    <col min="6" max="6" width="11.57421875" style="0" customWidth="1"/>
    <col min="7" max="7" width="12.00390625" style="0" customWidth="1"/>
    <col min="8" max="8" width="13.8515625" style="0" customWidth="1"/>
    <col min="9" max="9" width="3.140625" style="0" customWidth="1"/>
    <col min="10" max="10" width="18.28125" style="25" customWidth="1"/>
    <col min="11" max="11" width="12.00390625" style="25" customWidth="1"/>
    <col min="12" max="12" width="12.7109375" style="25" customWidth="1"/>
    <col min="13" max="13" width="11.57421875" style="0" customWidth="1"/>
    <col min="14" max="14" width="13.7109375" style="0" customWidth="1"/>
    <col min="16" max="16" width="12.421875" style="0" customWidth="1"/>
  </cols>
  <sheetData>
    <row r="1" spans="1:9" ht="21.75" customHeight="1">
      <c r="A1" s="101"/>
      <c r="B1" s="101"/>
      <c r="C1" s="101"/>
      <c r="D1" s="101"/>
      <c r="E1" s="101"/>
      <c r="F1" s="101"/>
      <c r="G1" s="101"/>
      <c r="H1" s="101"/>
      <c r="I1" s="3"/>
    </row>
    <row r="2" spans="1:9" ht="21.75" customHeight="1">
      <c r="A2" s="102" t="s">
        <v>33</v>
      </c>
      <c r="B2" s="102"/>
      <c r="C2" s="102"/>
      <c r="D2" s="102"/>
      <c r="E2" s="102"/>
      <c r="F2" s="102"/>
      <c r="G2" s="102"/>
      <c r="H2" s="102"/>
      <c r="I2" s="3"/>
    </row>
    <row r="3" spans="1:9" ht="21.75" customHeight="1">
      <c r="A3" s="103" t="s">
        <v>75</v>
      </c>
      <c r="B3" s="103"/>
      <c r="C3" s="103"/>
      <c r="D3" s="103"/>
      <c r="E3" s="103"/>
      <c r="F3" s="103"/>
      <c r="G3" s="103"/>
      <c r="H3" s="103"/>
      <c r="I3" s="1"/>
    </row>
    <row r="4" spans="1:9" ht="21.75" customHeight="1">
      <c r="A4" s="6"/>
      <c r="B4" s="6"/>
      <c r="C4" s="6"/>
      <c r="D4" s="6"/>
      <c r="E4" s="6"/>
      <c r="F4" s="6"/>
      <c r="G4" s="6"/>
      <c r="H4" s="6"/>
      <c r="I4" s="1"/>
    </row>
    <row r="5" spans="1:13" ht="30.75" customHeight="1">
      <c r="A5" s="9" t="s">
        <v>0</v>
      </c>
      <c r="B5" s="9" t="s">
        <v>1</v>
      </c>
      <c r="C5" s="9">
        <v>2021</v>
      </c>
      <c r="D5" s="9" t="s">
        <v>30</v>
      </c>
      <c r="E5" s="9" t="s">
        <v>1</v>
      </c>
      <c r="F5" s="9">
        <v>2022</v>
      </c>
      <c r="G5" s="10" t="s">
        <v>2</v>
      </c>
      <c r="H5" s="9" t="s">
        <v>30</v>
      </c>
      <c r="I5" s="4"/>
      <c r="J5" s="31"/>
      <c r="K5" s="21"/>
      <c r="L5" s="22"/>
      <c r="M5" s="36"/>
    </row>
    <row r="6" spans="1:12" ht="24.75" customHeight="1">
      <c r="A6" s="11" t="s">
        <v>35</v>
      </c>
      <c r="B6" s="12" t="s">
        <v>6</v>
      </c>
      <c r="C6" s="13"/>
      <c r="D6" s="14">
        <f>C6/$C$28*100</f>
        <v>0</v>
      </c>
      <c r="E6" s="12" t="s">
        <v>4</v>
      </c>
      <c r="F6" s="13">
        <v>1</v>
      </c>
      <c r="G6" s="14" t="e">
        <f>(F6-C6)/C6*100</f>
        <v>#DIV/0!</v>
      </c>
      <c r="H6" s="14">
        <f aca="true" t="shared" si="0" ref="H6:H17">F6/$F$28*100</f>
        <v>33.33333333333333</v>
      </c>
      <c r="I6" s="5"/>
      <c r="J6"/>
      <c r="K6"/>
      <c r="L6"/>
    </row>
    <row r="7" spans="1:12" ht="24.75" customHeight="1">
      <c r="A7" s="11" t="s">
        <v>46</v>
      </c>
      <c r="B7" s="12" t="s">
        <v>12</v>
      </c>
      <c r="C7" s="13"/>
      <c r="D7" s="14">
        <f aca="true" t="shared" si="1" ref="D7:D18">C7/$C$28*100</f>
        <v>0</v>
      </c>
      <c r="E7" s="12" t="s">
        <v>5</v>
      </c>
      <c r="F7" s="13">
        <v>1</v>
      </c>
      <c r="G7" s="14" t="e">
        <f>(F7-C7)/C7*100</f>
        <v>#DIV/0!</v>
      </c>
      <c r="H7" s="14">
        <f t="shared" si="0"/>
        <v>33.33333333333333</v>
      </c>
      <c r="I7" s="5"/>
      <c r="J7"/>
      <c r="K7" s="21"/>
      <c r="L7"/>
    </row>
    <row r="8" spans="1:12" ht="24.75" customHeight="1">
      <c r="A8" s="11" t="s">
        <v>57</v>
      </c>
      <c r="B8" s="12" t="s">
        <v>11</v>
      </c>
      <c r="C8" s="13"/>
      <c r="D8" s="14">
        <f t="shared" si="1"/>
        <v>0</v>
      </c>
      <c r="E8" s="12" t="s">
        <v>6</v>
      </c>
      <c r="F8" s="13">
        <v>1</v>
      </c>
      <c r="G8" s="14" t="e">
        <f>(F8-C8)/C8*100</f>
        <v>#DIV/0!</v>
      </c>
      <c r="H8" s="14">
        <f t="shared" si="0"/>
        <v>33.33333333333333</v>
      </c>
      <c r="I8" s="5"/>
      <c r="J8" s="36"/>
      <c r="K8"/>
      <c r="L8"/>
    </row>
    <row r="9" spans="1:19" ht="24.75" customHeight="1">
      <c r="A9" s="11" t="s">
        <v>38</v>
      </c>
      <c r="B9" s="12" t="s">
        <v>4</v>
      </c>
      <c r="C9" s="13">
        <v>10</v>
      </c>
      <c r="D9" s="14">
        <f t="shared" si="1"/>
        <v>100</v>
      </c>
      <c r="E9" s="12" t="s">
        <v>7</v>
      </c>
      <c r="F9" s="13"/>
      <c r="G9" s="14">
        <f>(F9-C9)/C9*100</f>
        <v>-100</v>
      </c>
      <c r="H9" s="14">
        <f t="shared" si="0"/>
        <v>0</v>
      </c>
      <c r="I9" s="5"/>
      <c r="J9" s="31"/>
      <c r="K9" s="21"/>
      <c r="L9" s="22"/>
      <c r="M9" s="19"/>
      <c r="N9" s="25"/>
      <c r="O9" s="22"/>
      <c r="P9" s="19"/>
      <c r="Q9" s="19"/>
      <c r="R9" s="25"/>
      <c r="S9" s="25"/>
    </row>
    <row r="10" spans="1:19" ht="24.75" customHeight="1">
      <c r="A10" s="11" t="s">
        <v>37</v>
      </c>
      <c r="B10" s="12" t="s">
        <v>5</v>
      </c>
      <c r="C10" s="13"/>
      <c r="D10" s="14">
        <f t="shared" si="1"/>
        <v>0</v>
      </c>
      <c r="E10" s="12" t="s">
        <v>10</v>
      </c>
      <c r="F10" s="13"/>
      <c r="G10" s="14" t="e">
        <f>(F10-C10)/C10*100</f>
        <v>#DIV/0!</v>
      </c>
      <c r="H10" s="14">
        <f t="shared" si="0"/>
        <v>0</v>
      </c>
      <c r="I10" s="5"/>
      <c r="K10" s="21"/>
      <c r="L10" s="22"/>
      <c r="M10" s="36"/>
      <c r="N10" s="21"/>
      <c r="R10" s="25"/>
      <c r="S10" s="25"/>
    </row>
    <row r="11" spans="1:19" ht="24.75" customHeight="1">
      <c r="A11" s="11" t="s">
        <v>49</v>
      </c>
      <c r="B11" s="12" t="s">
        <v>7</v>
      </c>
      <c r="C11" s="13"/>
      <c r="D11" s="14">
        <f t="shared" si="1"/>
        <v>0</v>
      </c>
      <c r="E11" s="12" t="s">
        <v>8</v>
      </c>
      <c r="F11" s="13"/>
      <c r="G11" s="14" t="e">
        <f>(F11-C11)/C11*100</f>
        <v>#DIV/0!</v>
      </c>
      <c r="H11" s="14">
        <f t="shared" si="0"/>
        <v>0</v>
      </c>
      <c r="I11" s="5"/>
      <c r="J11" s="31"/>
      <c r="K11" s="21"/>
      <c r="L11" s="22"/>
      <c r="M11" s="19"/>
      <c r="N11" s="25"/>
      <c r="O11" s="25"/>
      <c r="P11" s="25"/>
      <c r="Q11" s="25"/>
      <c r="R11" s="25"/>
      <c r="S11" s="25"/>
    </row>
    <row r="12" spans="1:19" ht="24.75" customHeight="1">
      <c r="A12" s="11" t="s">
        <v>47</v>
      </c>
      <c r="B12" s="12" t="s">
        <v>10</v>
      </c>
      <c r="C12" s="13"/>
      <c r="D12" s="14">
        <f t="shared" si="1"/>
        <v>0</v>
      </c>
      <c r="E12" s="12" t="s">
        <v>12</v>
      </c>
      <c r="F12" s="13"/>
      <c r="G12" s="14" t="e">
        <f>(F12-C12)/C12*100</f>
        <v>#DIV/0!</v>
      </c>
      <c r="H12" s="14">
        <f t="shared" si="0"/>
        <v>0</v>
      </c>
      <c r="I12" s="5"/>
      <c r="J12" s="31"/>
      <c r="K12" s="21"/>
      <c r="L12" s="22"/>
      <c r="M12" s="36"/>
      <c r="N12" s="19"/>
      <c r="O12" s="22"/>
      <c r="P12" s="19"/>
      <c r="Q12" s="19"/>
      <c r="R12" s="25"/>
      <c r="S12" s="25"/>
    </row>
    <row r="13" spans="1:19" ht="24.75" customHeight="1">
      <c r="A13" s="11" t="s">
        <v>41</v>
      </c>
      <c r="B13" s="12" t="s">
        <v>8</v>
      </c>
      <c r="C13" s="13"/>
      <c r="D13" s="14">
        <f t="shared" si="1"/>
        <v>0</v>
      </c>
      <c r="E13" s="12" t="s">
        <v>11</v>
      </c>
      <c r="F13" s="13"/>
      <c r="G13" s="14" t="e">
        <f>(F13-C13)/C13*100</f>
        <v>#DIV/0!</v>
      </c>
      <c r="H13" s="14">
        <f t="shared" si="0"/>
        <v>0</v>
      </c>
      <c r="I13" s="5"/>
      <c r="J13" s="31"/>
      <c r="K13" s="21"/>
      <c r="L13" s="22"/>
      <c r="M13" s="36"/>
      <c r="N13" s="21"/>
      <c r="O13" s="25"/>
      <c r="P13" s="25"/>
      <c r="Q13" s="25"/>
      <c r="R13" s="25"/>
      <c r="S13" s="25"/>
    </row>
    <row r="14" spans="1:19" ht="24.75" customHeight="1">
      <c r="A14" s="11" t="s">
        <v>39</v>
      </c>
      <c r="B14" s="12" t="s">
        <v>9</v>
      </c>
      <c r="C14" s="13"/>
      <c r="D14" s="14">
        <f t="shared" si="1"/>
        <v>0</v>
      </c>
      <c r="E14" s="12" t="s">
        <v>9</v>
      </c>
      <c r="F14" s="13"/>
      <c r="G14" s="14" t="e">
        <f>(F14-C14)/C14*100</f>
        <v>#DIV/0!</v>
      </c>
      <c r="H14" s="14">
        <f t="shared" si="0"/>
        <v>0</v>
      </c>
      <c r="I14" s="5"/>
      <c r="J14" s="31"/>
      <c r="K14" s="21"/>
      <c r="L14" s="22"/>
      <c r="M14" s="19"/>
      <c r="N14" s="25"/>
      <c r="O14" s="21"/>
      <c r="P14" s="22"/>
      <c r="Q14" s="19"/>
      <c r="R14" s="19"/>
      <c r="S14" s="25"/>
    </row>
    <row r="15" spans="1:19" ht="24.75" customHeight="1">
      <c r="A15" s="11" t="s">
        <v>40</v>
      </c>
      <c r="B15" s="12" t="s">
        <v>14</v>
      </c>
      <c r="C15" s="13"/>
      <c r="D15" s="14">
        <f t="shared" si="1"/>
        <v>0</v>
      </c>
      <c r="E15" s="12" t="s">
        <v>14</v>
      </c>
      <c r="F15" s="13"/>
      <c r="G15" s="14" t="e">
        <f>(F15-C15)/C15*100</f>
        <v>#DIV/0!</v>
      </c>
      <c r="H15" s="14">
        <f t="shared" si="0"/>
        <v>0</v>
      </c>
      <c r="I15" s="5"/>
      <c r="J15" s="31"/>
      <c r="K15" s="21"/>
      <c r="L15" s="22"/>
      <c r="M15" s="36"/>
      <c r="N15" s="25"/>
      <c r="O15" s="22"/>
      <c r="P15" s="19"/>
      <c r="Q15" s="19"/>
      <c r="R15" s="19"/>
      <c r="S15" s="25"/>
    </row>
    <row r="16" spans="1:19" ht="24.75" customHeight="1">
      <c r="A16" s="11" t="s">
        <v>42</v>
      </c>
      <c r="B16" s="12" t="s">
        <v>13</v>
      </c>
      <c r="C16" s="13"/>
      <c r="D16" s="14">
        <f t="shared" si="1"/>
        <v>0</v>
      </c>
      <c r="E16" s="12" t="s">
        <v>13</v>
      </c>
      <c r="F16" s="13"/>
      <c r="G16" s="14" t="e">
        <f>(F16-C16)/C16*100</f>
        <v>#DIV/0!</v>
      </c>
      <c r="H16" s="14">
        <f t="shared" si="0"/>
        <v>0</v>
      </c>
      <c r="I16" s="5"/>
      <c r="J16" s="31"/>
      <c r="K16" s="21"/>
      <c r="L16" s="22"/>
      <c r="M16" s="22"/>
      <c r="N16" s="21"/>
      <c r="O16" s="25"/>
      <c r="P16" s="25"/>
      <c r="Q16" s="25"/>
      <c r="R16" s="25"/>
      <c r="S16" s="25"/>
    </row>
    <row r="17" spans="1:19" ht="24.75" customHeight="1">
      <c r="A17" s="11" t="s">
        <v>44</v>
      </c>
      <c r="B17" s="12" t="s">
        <v>15</v>
      </c>
      <c r="C17" s="13"/>
      <c r="D17" s="14">
        <f t="shared" si="1"/>
        <v>0</v>
      </c>
      <c r="E17" s="12" t="s">
        <v>15</v>
      </c>
      <c r="F17" s="13"/>
      <c r="G17" s="14" t="e">
        <f>(F17-C17)/C17*100</f>
        <v>#DIV/0!</v>
      </c>
      <c r="H17" s="14">
        <f t="shared" si="0"/>
        <v>0</v>
      </c>
      <c r="I17" s="5"/>
      <c r="J17" s="31"/>
      <c r="M17" s="25"/>
      <c r="N17" s="25"/>
      <c r="O17" s="25"/>
      <c r="P17" s="25"/>
      <c r="Q17" s="25"/>
      <c r="R17" s="25"/>
      <c r="S17" s="25"/>
    </row>
    <row r="18" spans="1:19" ht="24.75" customHeight="1">
      <c r="A18" s="11" t="s">
        <v>58</v>
      </c>
      <c r="B18" s="12" t="s">
        <v>16</v>
      </c>
      <c r="C18" s="13"/>
      <c r="D18" s="14">
        <f t="shared" si="1"/>
        <v>0</v>
      </c>
      <c r="E18" s="12" t="s">
        <v>16</v>
      </c>
      <c r="F18" s="13"/>
      <c r="G18" s="14" t="e">
        <f>(F18-C18)/C18*100</f>
        <v>#DIV/0!</v>
      </c>
      <c r="H18" s="14">
        <f aca="true" t="shared" si="2" ref="H18:H25">F18/$F$28*100</f>
        <v>0</v>
      </c>
      <c r="I18" s="5"/>
      <c r="J18" s="31"/>
      <c r="K18" s="23"/>
      <c r="M18" s="25"/>
      <c r="N18" s="21"/>
      <c r="O18" s="22"/>
      <c r="P18" s="19"/>
      <c r="Q18" s="25"/>
      <c r="R18" s="25"/>
      <c r="S18" s="25"/>
    </row>
    <row r="19" spans="1:19" ht="24.75" customHeight="1">
      <c r="A19" s="11" t="s">
        <v>45</v>
      </c>
      <c r="B19" s="12" t="s">
        <v>17</v>
      </c>
      <c r="C19" s="13"/>
      <c r="D19" s="14">
        <f aca="true" t="shared" si="3" ref="D19:D25">C19/$C$28*100</f>
        <v>0</v>
      </c>
      <c r="E19" s="12" t="s">
        <v>17</v>
      </c>
      <c r="F19" s="13"/>
      <c r="G19" s="14" t="e">
        <f aca="true" t="shared" si="4" ref="G19:G25">(F19-C19)/C19*100</f>
        <v>#DIV/0!</v>
      </c>
      <c r="H19" s="14">
        <f t="shared" si="2"/>
        <v>0</v>
      </c>
      <c r="I19" s="5"/>
      <c r="J19" s="31"/>
      <c r="M19" s="25"/>
      <c r="N19" s="19"/>
      <c r="O19" s="25"/>
      <c r="P19" s="25"/>
      <c r="Q19" s="25"/>
      <c r="R19" s="25"/>
      <c r="S19" s="25"/>
    </row>
    <row r="20" spans="1:19" ht="24.75" customHeight="1">
      <c r="A20" s="11" t="s">
        <v>51</v>
      </c>
      <c r="B20" s="12" t="s">
        <v>18</v>
      </c>
      <c r="C20" s="13"/>
      <c r="D20" s="14">
        <f>C20/$C$28*100</f>
        <v>0</v>
      </c>
      <c r="E20" s="12" t="s">
        <v>18</v>
      </c>
      <c r="F20" s="13"/>
      <c r="G20" s="14" t="e">
        <f>(F20-C20)/C20*100</f>
        <v>#DIV/0!</v>
      </c>
      <c r="H20" s="14">
        <f>F20/$F$28*100</f>
        <v>0</v>
      </c>
      <c r="I20" s="5"/>
      <c r="J20" s="31"/>
      <c r="N20" s="19"/>
      <c r="O20" s="22"/>
      <c r="P20" s="19"/>
      <c r="Q20" s="19"/>
      <c r="R20" s="25"/>
      <c r="S20" s="25"/>
    </row>
    <row r="21" spans="1:19" ht="24.75" customHeight="1">
      <c r="A21" s="11" t="s">
        <v>20</v>
      </c>
      <c r="B21" s="12" t="s">
        <v>21</v>
      </c>
      <c r="C21" s="13"/>
      <c r="D21" s="14">
        <f>C21/$C$28*100</f>
        <v>0</v>
      </c>
      <c r="E21" s="12" t="s">
        <v>21</v>
      </c>
      <c r="F21" s="13"/>
      <c r="G21" s="14" t="e">
        <f>(F21-C21)/C21*100</f>
        <v>#DIV/0!</v>
      </c>
      <c r="H21" s="14">
        <f>F21/$F$28*100</f>
        <v>0</v>
      </c>
      <c r="I21" s="5"/>
      <c r="J21" s="31"/>
      <c r="N21" s="21"/>
      <c r="O21" s="21"/>
      <c r="P21" s="22"/>
      <c r="Q21" s="19"/>
      <c r="R21" s="19"/>
      <c r="S21" s="25"/>
    </row>
    <row r="22" spans="1:19" ht="24.75" customHeight="1">
      <c r="A22" s="11" t="s">
        <v>50</v>
      </c>
      <c r="B22" s="12" t="s">
        <v>22</v>
      </c>
      <c r="C22" s="13"/>
      <c r="D22" s="14">
        <f t="shared" si="3"/>
        <v>0</v>
      </c>
      <c r="E22" s="12" t="s">
        <v>22</v>
      </c>
      <c r="F22" s="13"/>
      <c r="G22" s="14" t="e">
        <f t="shared" si="4"/>
        <v>#DIV/0!</v>
      </c>
      <c r="H22" s="14">
        <f t="shared" si="2"/>
        <v>0</v>
      </c>
      <c r="I22" s="5"/>
      <c r="J22" s="31"/>
      <c r="N22" s="25"/>
      <c r="O22" s="21"/>
      <c r="P22" s="22"/>
      <c r="Q22" s="19"/>
      <c r="R22" s="19"/>
      <c r="S22" s="25"/>
    </row>
    <row r="23" spans="1:19" ht="24.75" customHeight="1">
      <c r="A23" s="11" t="s">
        <v>61</v>
      </c>
      <c r="B23" s="12" t="s">
        <v>23</v>
      </c>
      <c r="C23" s="13"/>
      <c r="D23" s="14">
        <f t="shared" si="3"/>
        <v>0</v>
      </c>
      <c r="E23" s="12" t="s">
        <v>23</v>
      </c>
      <c r="F23" s="13"/>
      <c r="G23" s="14" t="e">
        <f t="shared" si="4"/>
        <v>#DIV/0!</v>
      </c>
      <c r="H23" s="14">
        <f t="shared" si="2"/>
        <v>0</v>
      </c>
      <c r="I23" s="5"/>
      <c r="J23" s="31"/>
      <c r="N23" s="25"/>
      <c r="O23" s="22"/>
      <c r="P23" s="19"/>
      <c r="Q23" s="19"/>
      <c r="R23" s="19"/>
      <c r="S23" s="25"/>
    </row>
    <row r="24" spans="1:19" ht="24.75" customHeight="1">
      <c r="A24" s="11" t="s">
        <v>55</v>
      </c>
      <c r="B24" s="12" t="s">
        <v>24</v>
      </c>
      <c r="C24" s="13"/>
      <c r="D24" s="14">
        <f t="shared" si="3"/>
        <v>0</v>
      </c>
      <c r="E24" s="12" t="s">
        <v>24</v>
      </c>
      <c r="F24" s="13"/>
      <c r="G24" s="14" t="e">
        <f t="shared" si="4"/>
        <v>#DIV/0!</v>
      </c>
      <c r="H24" s="14">
        <f t="shared" si="2"/>
        <v>0</v>
      </c>
      <c r="I24" s="5"/>
      <c r="J24" s="31"/>
      <c r="N24" s="25"/>
      <c r="O24" s="25"/>
      <c r="P24" s="25"/>
      <c r="Q24" s="25"/>
      <c r="R24" s="25"/>
      <c r="S24" s="25"/>
    </row>
    <row r="25" spans="1:19" ht="30.75" customHeight="1">
      <c r="A25" s="11" t="s">
        <v>53</v>
      </c>
      <c r="B25" s="12" t="s">
        <v>25</v>
      </c>
      <c r="C25" s="13"/>
      <c r="D25" s="14">
        <f t="shared" si="3"/>
        <v>0</v>
      </c>
      <c r="E25" s="12" t="s">
        <v>25</v>
      </c>
      <c r="F25" s="13"/>
      <c r="G25" s="14" t="e">
        <f t="shared" si="4"/>
        <v>#DIV/0!</v>
      </c>
      <c r="H25" s="14">
        <f t="shared" si="2"/>
        <v>0</v>
      </c>
      <c r="I25" s="5"/>
      <c r="J25" s="31"/>
      <c r="N25" s="25"/>
      <c r="O25" s="25"/>
      <c r="P25" s="25"/>
      <c r="Q25" s="25"/>
      <c r="R25" s="25"/>
      <c r="S25" s="25"/>
    </row>
    <row r="26" spans="1:19" ht="30.75" customHeight="1">
      <c r="A26" s="15" t="s">
        <v>26</v>
      </c>
      <c r="B26" s="2"/>
      <c r="C26" s="16">
        <f>SUM(C6:C25)</f>
        <v>10</v>
      </c>
      <c r="D26" s="17">
        <f>C26/$C$28*100</f>
        <v>100</v>
      </c>
      <c r="E26" s="2"/>
      <c r="F26" s="16">
        <f>SUM(F6:F25)</f>
        <v>3</v>
      </c>
      <c r="G26" s="17">
        <f>(F26-C26)/C26*100</f>
        <v>-70</v>
      </c>
      <c r="H26" s="17">
        <f>F26/$F$28*100</f>
        <v>100</v>
      </c>
      <c r="I26" s="8"/>
      <c r="N26" s="25"/>
      <c r="O26" s="25"/>
      <c r="P26" s="25"/>
      <c r="Q26" s="25"/>
      <c r="R26" s="25"/>
      <c r="S26" s="25"/>
    </row>
    <row r="27" spans="1:19" ht="30.75" customHeight="1">
      <c r="A27" s="18" t="s">
        <v>27</v>
      </c>
      <c r="B27" s="2"/>
      <c r="C27" s="16">
        <f>C28-C26</f>
        <v>0</v>
      </c>
      <c r="D27" s="17">
        <f>C27/$C$28*100</f>
        <v>0</v>
      </c>
      <c r="E27" s="2"/>
      <c r="F27" s="16">
        <f>F28-F26</f>
        <v>0</v>
      </c>
      <c r="G27" s="17" t="e">
        <f>(F27-C27)/C27*100</f>
        <v>#DIV/0!</v>
      </c>
      <c r="H27" s="17">
        <f>F27/$F$28*100</f>
        <v>0</v>
      </c>
      <c r="I27" s="5"/>
      <c r="O27" s="25"/>
      <c r="P27" s="25"/>
      <c r="Q27" s="25"/>
      <c r="R27" s="25"/>
      <c r="S27" s="25"/>
    </row>
    <row r="28" spans="1:19" ht="30.75" customHeight="1">
      <c r="A28" s="18" t="s">
        <v>28</v>
      </c>
      <c r="B28" s="2"/>
      <c r="C28" s="16">
        <v>10</v>
      </c>
      <c r="D28" s="17">
        <f>C28/$C$28*100</f>
        <v>100</v>
      </c>
      <c r="E28" s="2"/>
      <c r="F28" s="16">
        <v>3</v>
      </c>
      <c r="G28" s="17">
        <f>(F28-C28)/C28*100</f>
        <v>-70</v>
      </c>
      <c r="H28" s="17">
        <f>F28/$F$28*100</f>
        <v>100</v>
      </c>
      <c r="I28" s="5"/>
      <c r="K28" s="24"/>
      <c r="L28" s="27"/>
      <c r="M28" s="37"/>
      <c r="O28" s="25"/>
      <c r="P28" s="25"/>
      <c r="Q28" s="25"/>
      <c r="R28" s="25"/>
      <c r="S28" s="25"/>
    </row>
    <row r="29" spans="1:13" ht="29.25" customHeight="1">
      <c r="A29" s="23"/>
      <c r="B29" s="49"/>
      <c r="C29" s="49"/>
      <c r="D29" s="49"/>
      <c r="E29" s="49"/>
      <c r="F29" s="49"/>
      <c r="G29" s="49"/>
      <c r="H29" s="49"/>
      <c r="K29" s="24"/>
      <c r="L29" s="27"/>
      <c r="M29" s="27"/>
    </row>
    <row r="30" spans="1:13" ht="12" customHeight="1">
      <c r="A30" s="44" t="s">
        <v>29</v>
      </c>
      <c r="B30" s="44"/>
      <c r="C30" s="45"/>
      <c r="D30" s="45"/>
      <c r="E30" s="45"/>
      <c r="F30" s="45"/>
      <c r="G30" s="45"/>
      <c r="H30" s="45"/>
      <c r="I30" s="7"/>
      <c r="K30" s="24"/>
      <c r="L30" s="27"/>
      <c r="M30" s="27"/>
    </row>
    <row r="31" spans="1:13" ht="24" customHeight="1">
      <c r="A31" s="39" t="s">
        <v>19</v>
      </c>
      <c r="B31" s="44"/>
      <c r="C31" s="45"/>
      <c r="D31" s="45"/>
      <c r="E31" s="45"/>
      <c r="F31" s="45"/>
      <c r="G31" s="45"/>
      <c r="H31" s="45"/>
      <c r="K31" s="24"/>
      <c r="L31" s="27"/>
      <c r="M31" s="27"/>
    </row>
    <row r="32" spans="1:13" ht="27" customHeight="1">
      <c r="A32" s="44"/>
      <c r="B32" s="44"/>
      <c r="C32" s="45"/>
      <c r="D32" s="45"/>
      <c r="E32" s="45"/>
      <c r="F32" s="45"/>
      <c r="G32" s="45"/>
      <c r="H32" s="45"/>
      <c r="K32" s="24"/>
      <c r="L32" s="27"/>
      <c r="M32" s="27"/>
    </row>
    <row r="33" spans="1:13" ht="27" customHeight="1">
      <c r="A33" s="47"/>
      <c r="B33" s="47"/>
      <c r="C33" s="47"/>
      <c r="D33" s="47"/>
      <c r="E33" s="47"/>
      <c r="F33" s="47"/>
      <c r="G33" s="47"/>
      <c r="H33" s="47"/>
      <c r="K33" s="40"/>
      <c r="L33" s="27"/>
      <c r="M33" s="27"/>
    </row>
    <row r="34" spans="1:12" ht="27" customHeight="1">
      <c r="A34" s="97"/>
      <c r="B34" s="97"/>
      <c r="C34" s="97"/>
      <c r="D34" s="97"/>
      <c r="E34" s="97"/>
      <c r="F34" s="97"/>
      <c r="G34" s="97"/>
      <c r="H34" s="97"/>
      <c r="K34" s="40"/>
      <c r="L34" s="27"/>
    </row>
    <row r="35" spans="1:12" ht="27" customHeight="1">
      <c r="A35" s="46"/>
      <c r="B35" s="46"/>
      <c r="C35" s="46"/>
      <c r="D35" s="46"/>
      <c r="E35" s="46"/>
      <c r="F35" s="46"/>
      <c r="G35" s="46"/>
      <c r="H35" s="46"/>
      <c r="K35" s="40"/>
      <c r="L35" s="27"/>
    </row>
    <row r="36" spans="1:14" ht="27" customHeight="1">
      <c r="A36" s="97" t="s">
        <v>33</v>
      </c>
      <c r="B36" s="97"/>
      <c r="C36" s="97"/>
      <c r="D36" s="97"/>
      <c r="E36" s="97"/>
      <c r="F36" s="97"/>
      <c r="G36" s="97"/>
      <c r="H36" s="97"/>
      <c r="K36" s="37"/>
      <c r="L36" s="37"/>
      <c r="M36" s="37"/>
      <c r="N36" s="37"/>
    </row>
    <row r="37" spans="1:14" ht="27" customHeight="1">
      <c r="A37" s="100" t="s">
        <v>63</v>
      </c>
      <c r="B37" s="100"/>
      <c r="C37" s="100"/>
      <c r="D37" s="100"/>
      <c r="E37" s="100"/>
      <c r="F37" s="100"/>
      <c r="G37" s="100"/>
      <c r="H37" s="100"/>
      <c r="K37" s="40"/>
      <c r="L37" s="27"/>
      <c r="N37" s="25"/>
    </row>
    <row r="38" spans="1:15" ht="27" customHeight="1">
      <c r="A38" s="42"/>
      <c r="B38" s="42"/>
      <c r="C38" s="42"/>
      <c r="D38" s="42"/>
      <c r="E38" s="42"/>
      <c r="F38" s="42"/>
      <c r="G38" s="42"/>
      <c r="H38" s="42"/>
      <c r="J38" s="31"/>
      <c r="K38" s="40"/>
      <c r="L38" s="27"/>
      <c r="M38" s="27"/>
      <c r="N38" s="25"/>
      <c r="O38" s="37"/>
    </row>
    <row r="39" spans="1:19" ht="27" customHeight="1">
      <c r="A39" s="51" t="s">
        <v>0</v>
      </c>
      <c r="B39" s="51" t="s">
        <v>1</v>
      </c>
      <c r="C39" s="51">
        <v>2020</v>
      </c>
      <c r="D39" s="51" t="s">
        <v>30</v>
      </c>
      <c r="E39" s="51" t="s">
        <v>1</v>
      </c>
      <c r="F39" s="51">
        <v>2021</v>
      </c>
      <c r="G39" s="52" t="s">
        <v>31</v>
      </c>
      <c r="H39" s="51" t="s">
        <v>30</v>
      </c>
      <c r="J39" s="31"/>
      <c r="K39" s="40"/>
      <c r="L39" s="27"/>
      <c r="M39" s="29"/>
      <c r="N39" s="29"/>
      <c r="O39" s="25"/>
      <c r="P39" s="25"/>
      <c r="Q39" s="25"/>
      <c r="R39" s="25"/>
      <c r="S39" s="25"/>
    </row>
    <row r="40" spans="1:16" ht="27" customHeight="1">
      <c r="A40" s="53" t="s">
        <v>38</v>
      </c>
      <c r="B40" s="54" t="s">
        <v>10</v>
      </c>
      <c r="C40" s="55">
        <v>39683</v>
      </c>
      <c r="D40" s="56">
        <f aca="true" t="shared" si="5" ref="D40:D62">C40/$C$62*100</f>
        <v>4.4446808987253865</v>
      </c>
      <c r="E40" s="57" t="s">
        <v>4</v>
      </c>
      <c r="F40" s="55">
        <v>12</v>
      </c>
      <c r="G40" s="58">
        <f>(F40-C40)/C40*100</f>
        <v>-99.96976035077994</v>
      </c>
      <c r="H40" s="58">
        <f aca="true" t="shared" si="6" ref="H40:H62">F40/$F$62*100</f>
        <v>54.54545454545454</v>
      </c>
      <c r="J40" s="30"/>
      <c r="K40" s="29"/>
      <c r="M40" s="25"/>
      <c r="N40" s="25"/>
      <c r="O40" s="25"/>
      <c r="P40" s="25"/>
    </row>
    <row r="41" spans="1:19" ht="27" customHeight="1">
      <c r="A41" s="53" t="s">
        <v>37</v>
      </c>
      <c r="B41" s="57" t="s">
        <v>5</v>
      </c>
      <c r="C41" s="55">
        <v>115891</v>
      </c>
      <c r="D41" s="56">
        <f t="shared" si="5"/>
        <v>12.980331981810444</v>
      </c>
      <c r="E41" s="57" t="s">
        <v>5</v>
      </c>
      <c r="F41" s="55">
        <v>10</v>
      </c>
      <c r="G41" s="58">
        <f aca="true" t="shared" si="7" ref="G41:G62">(F41-C41)/C41*100</f>
        <v>-99.99137120225039</v>
      </c>
      <c r="H41" s="58">
        <f t="shared" si="6"/>
        <v>45.45454545454545</v>
      </c>
      <c r="J41" s="31"/>
      <c r="M41" s="25"/>
      <c r="N41" s="25"/>
      <c r="O41" s="24"/>
      <c r="P41" s="27"/>
      <c r="Q41" s="29"/>
      <c r="R41" s="29"/>
      <c r="S41" s="25"/>
    </row>
    <row r="42" spans="1:19" ht="27" customHeight="1">
      <c r="A42" s="59" t="s">
        <v>35</v>
      </c>
      <c r="B42" s="57" t="s">
        <v>4</v>
      </c>
      <c r="C42" s="55">
        <v>184961</v>
      </c>
      <c r="D42" s="56">
        <f t="shared" si="5"/>
        <v>20.716493806142335</v>
      </c>
      <c r="E42" s="57" t="s">
        <v>6</v>
      </c>
      <c r="F42" s="55"/>
      <c r="G42" s="58">
        <f t="shared" si="7"/>
        <v>-100</v>
      </c>
      <c r="H42" s="58">
        <f t="shared" si="6"/>
        <v>0</v>
      </c>
      <c r="J42" s="31"/>
      <c r="M42" s="25"/>
      <c r="N42" s="25"/>
      <c r="O42" s="24"/>
      <c r="P42" s="27"/>
      <c r="Q42" s="29"/>
      <c r="R42" s="29"/>
      <c r="S42" s="25"/>
    </row>
    <row r="43" spans="1:8" ht="27" customHeight="1">
      <c r="A43" s="53" t="s">
        <v>49</v>
      </c>
      <c r="B43" s="57" t="s">
        <v>6</v>
      </c>
      <c r="C43" s="55">
        <v>59791</v>
      </c>
      <c r="D43" s="56">
        <f t="shared" si="5"/>
        <v>6.696870589816537</v>
      </c>
      <c r="E43" s="57" t="s">
        <v>7</v>
      </c>
      <c r="F43" s="55"/>
      <c r="G43" s="58">
        <f t="shared" si="7"/>
        <v>-100</v>
      </c>
      <c r="H43" s="58">
        <f t="shared" si="6"/>
        <v>0</v>
      </c>
    </row>
    <row r="44" spans="1:14" ht="27" customHeight="1">
      <c r="A44" s="53" t="s">
        <v>47</v>
      </c>
      <c r="B44" s="57" t="s">
        <v>7</v>
      </c>
      <c r="C44" s="55">
        <v>45445</v>
      </c>
      <c r="D44" s="56">
        <f t="shared" si="5"/>
        <v>5.09005174615264</v>
      </c>
      <c r="E44" s="54" t="s">
        <v>10</v>
      </c>
      <c r="F44" s="55"/>
      <c r="G44" s="58">
        <f t="shared" si="7"/>
        <v>-100</v>
      </c>
      <c r="H44" s="58">
        <f t="shared" si="6"/>
        <v>0</v>
      </c>
      <c r="J44" s="31"/>
      <c r="M44" s="25"/>
      <c r="N44" s="25"/>
    </row>
    <row r="45" spans="1:14" ht="27" customHeight="1">
      <c r="A45" s="53" t="s">
        <v>41</v>
      </c>
      <c r="B45" s="54" t="s">
        <v>8</v>
      </c>
      <c r="C45" s="55">
        <v>38906</v>
      </c>
      <c r="D45" s="56">
        <f t="shared" si="5"/>
        <v>4.357653278376381</v>
      </c>
      <c r="E45" s="54" t="s">
        <v>8</v>
      </c>
      <c r="F45" s="55"/>
      <c r="G45" s="58">
        <f t="shared" si="7"/>
        <v>-100</v>
      </c>
      <c r="H45" s="58">
        <f t="shared" si="6"/>
        <v>0</v>
      </c>
      <c r="J45" s="31"/>
      <c r="M45" s="25"/>
      <c r="N45" s="25"/>
    </row>
    <row r="46" spans="1:14" ht="27" customHeight="1">
      <c r="A46" s="53" t="s">
        <v>46</v>
      </c>
      <c r="B46" s="54" t="s">
        <v>12</v>
      </c>
      <c r="C46" s="55">
        <v>38705</v>
      </c>
      <c r="D46" s="56">
        <f t="shared" si="5"/>
        <v>4.335140341838221</v>
      </c>
      <c r="E46" s="54" t="s">
        <v>12</v>
      </c>
      <c r="F46" s="55"/>
      <c r="G46" s="58">
        <f t="shared" si="7"/>
        <v>-100</v>
      </c>
      <c r="H46" s="58">
        <f t="shared" si="6"/>
        <v>0</v>
      </c>
      <c r="J46" s="31"/>
      <c r="M46" s="25"/>
      <c r="N46" s="25"/>
    </row>
    <row r="47" spans="1:14" ht="27" customHeight="1">
      <c r="A47" s="53" t="s">
        <v>57</v>
      </c>
      <c r="B47" s="54" t="s">
        <v>11</v>
      </c>
      <c r="C47" s="55">
        <v>35889</v>
      </c>
      <c r="D47" s="56">
        <f t="shared" si="5"/>
        <v>4.0197352209851935</v>
      </c>
      <c r="E47" s="54" t="s">
        <v>11</v>
      </c>
      <c r="F47" s="55"/>
      <c r="G47" s="58">
        <f t="shared" si="7"/>
        <v>-100</v>
      </c>
      <c r="H47" s="58">
        <f t="shared" si="6"/>
        <v>0</v>
      </c>
      <c r="J47" s="31"/>
      <c r="K47"/>
      <c r="L47"/>
      <c r="N47" s="25"/>
    </row>
    <row r="48" spans="1:14" ht="27" customHeight="1">
      <c r="A48" s="53" t="s">
        <v>39</v>
      </c>
      <c r="B48" s="54" t="s">
        <v>9</v>
      </c>
      <c r="C48" s="55">
        <v>25303</v>
      </c>
      <c r="D48" s="56">
        <f t="shared" si="5"/>
        <v>2.8340538966421005</v>
      </c>
      <c r="E48" s="54" t="s">
        <v>9</v>
      </c>
      <c r="F48" s="55"/>
      <c r="G48" s="58">
        <f t="shared" si="7"/>
        <v>-100</v>
      </c>
      <c r="H48" s="58">
        <f t="shared" si="6"/>
        <v>0</v>
      </c>
      <c r="J48" s="31"/>
      <c r="M48" s="25"/>
      <c r="N48" s="25"/>
    </row>
    <row r="49" spans="1:14" ht="27" customHeight="1">
      <c r="A49" s="53" t="s">
        <v>44</v>
      </c>
      <c r="B49" s="54" t="s">
        <v>14</v>
      </c>
      <c r="C49" s="55">
        <v>23657</v>
      </c>
      <c r="D49" s="56">
        <f t="shared" si="5"/>
        <v>2.649694227279855</v>
      </c>
      <c r="E49" s="54" t="s">
        <v>14</v>
      </c>
      <c r="F49" s="55"/>
      <c r="G49" s="58">
        <f>(F49-C49)/C49*100</f>
        <v>-100</v>
      </c>
      <c r="H49" s="58">
        <f t="shared" si="6"/>
        <v>0</v>
      </c>
      <c r="M49" s="25"/>
      <c r="N49" s="25"/>
    </row>
    <row r="50" spans="1:14" ht="27" customHeight="1">
      <c r="A50" s="53" t="s">
        <v>45</v>
      </c>
      <c r="B50" s="54" t="s">
        <v>13</v>
      </c>
      <c r="C50" s="55">
        <v>21588</v>
      </c>
      <c r="D50" s="56">
        <f t="shared" si="5"/>
        <v>2.417956586994019</v>
      </c>
      <c r="E50" s="54" t="s">
        <v>13</v>
      </c>
      <c r="F50" s="55"/>
      <c r="G50" s="58">
        <f>(F50-C50)/C50*100</f>
        <v>-100</v>
      </c>
      <c r="H50" s="58">
        <f t="shared" si="6"/>
        <v>0</v>
      </c>
      <c r="J50" s="31"/>
      <c r="M50" s="25"/>
      <c r="N50" s="25"/>
    </row>
    <row r="51" spans="1:14" ht="27" customHeight="1">
      <c r="A51" s="53" t="s">
        <v>42</v>
      </c>
      <c r="B51" s="54" t="s">
        <v>15</v>
      </c>
      <c r="C51" s="55">
        <v>18373</v>
      </c>
      <c r="D51" s="56">
        <f t="shared" si="5"/>
        <v>2.057861607042853</v>
      </c>
      <c r="E51" s="54" t="s">
        <v>15</v>
      </c>
      <c r="F51" s="55"/>
      <c r="G51" s="58">
        <f t="shared" si="7"/>
        <v>-100</v>
      </c>
      <c r="H51" s="58">
        <f t="shared" si="6"/>
        <v>0</v>
      </c>
      <c r="J51" s="31"/>
      <c r="M51" s="25"/>
      <c r="N51" s="25"/>
    </row>
    <row r="52" spans="1:14" ht="27" customHeight="1">
      <c r="A52" s="53" t="s">
        <v>58</v>
      </c>
      <c r="B52" s="54" t="s">
        <v>16</v>
      </c>
      <c r="C52" s="55">
        <v>17925</v>
      </c>
      <c r="D52" s="56">
        <f t="shared" si="5"/>
        <v>2.007683519634417</v>
      </c>
      <c r="E52" s="54" t="s">
        <v>16</v>
      </c>
      <c r="F52" s="55"/>
      <c r="G52" s="58">
        <f t="shared" si="7"/>
        <v>-100</v>
      </c>
      <c r="H52" s="58">
        <f t="shared" si="6"/>
        <v>0</v>
      </c>
      <c r="J52" s="31"/>
      <c r="M52" s="25"/>
      <c r="N52" s="25"/>
    </row>
    <row r="53" spans="1:14" ht="27" customHeight="1">
      <c r="A53" s="53" t="s">
        <v>40</v>
      </c>
      <c r="B53" s="54" t="s">
        <v>17</v>
      </c>
      <c r="C53" s="55">
        <v>17523</v>
      </c>
      <c r="D53" s="56">
        <f t="shared" si="5"/>
        <v>1.962657646558097</v>
      </c>
      <c r="E53" s="54" t="s">
        <v>17</v>
      </c>
      <c r="F53" s="55"/>
      <c r="G53" s="58">
        <f t="shared" si="7"/>
        <v>-100</v>
      </c>
      <c r="H53" s="58">
        <f t="shared" si="6"/>
        <v>0</v>
      </c>
      <c r="J53" s="31"/>
      <c r="M53" s="25"/>
      <c r="N53" s="25"/>
    </row>
    <row r="54" spans="1:14" ht="27" customHeight="1">
      <c r="A54" s="53" t="s">
        <v>51</v>
      </c>
      <c r="B54" s="54" t="s">
        <v>18</v>
      </c>
      <c r="C54" s="55">
        <v>13699</v>
      </c>
      <c r="D54" s="56">
        <f t="shared" si="5"/>
        <v>1.534351829036088</v>
      </c>
      <c r="E54" s="54" t="s">
        <v>18</v>
      </c>
      <c r="F54" s="55"/>
      <c r="G54" s="58">
        <f t="shared" si="7"/>
        <v>-100</v>
      </c>
      <c r="H54" s="58">
        <f t="shared" si="6"/>
        <v>0</v>
      </c>
      <c r="J54" s="31"/>
      <c r="M54" s="25"/>
      <c r="N54" s="25"/>
    </row>
    <row r="55" spans="1:14" ht="27" customHeight="1">
      <c r="A55" s="53" t="s">
        <v>50</v>
      </c>
      <c r="B55" s="54" t="s">
        <v>21</v>
      </c>
      <c r="C55" s="55">
        <v>13593</v>
      </c>
      <c r="D55" s="56">
        <f t="shared" si="5"/>
        <v>1.5224793351403418</v>
      </c>
      <c r="E55" s="54" t="s">
        <v>21</v>
      </c>
      <c r="F55" s="55"/>
      <c r="G55" s="58">
        <f t="shared" si="7"/>
        <v>-100</v>
      </c>
      <c r="H55" s="58">
        <f t="shared" si="6"/>
        <v>0</v>
      </c>
      <c r="J55" s="31"/>
      <c r="N55" s="25"/>
    </row>
    <row r="56" spans="1:14" ht="27" customHeight="1">
      <c r="A56" s="53" t="s">
        <v>20</v>
      </c>
      <c r="B56" s="54" t="s">
        <v>22</v>
      </c>
      <c r="C56" s="55">
        <v>13403</v>
      </c>
      <c r="D56" s="56">
        <f t="shared" si="5"/>
        <v>1.501198449855514</v>
      </c>
      <c r="E56" s="54" t="s">
        <v>22</v>
      </c>
      <c r="F56" s="55"/>
      <c r="G56" s="58">
        <f t="shared" si="7"/>
        <v>-100</v>
      </c>
      <c r="H56" s="58">
        <f t="shared" si="6"/>
        <v>0</v>
      </c>
      <c r="J56" s="31"/>
      <c r="N56" s="25"/>
    </row>
    <row r="57" spans="1:15" ht="27" customHeight="1">
      <c r="A57" s="53" t="s">
        <v>61</v>
      </c>
      <c r="B57" s="54" t="s">
        <v>23</v>
      </c>
      <c r="C57" s="55">
        <v>10504</v>
      </c>
      <c r="D57" s="56">
        <f t="shared" si="5"/>
        <v>1.1764969422727984</v>
      </c>
      <c r="E57" s="54" t="s">
        <v>23</v>
      </c>
      <c r="F57" s="55"/>
      <c r="G57" s="58">
        <f t="shared" si="7"/>
        <v>-100</v>
      </c>
      <c r="H57" s="58">
        <f t="shared" si="6"/>
        <v>0</v>
      </c>
      <c r="J57" s="31"/>
      <c r="N57" s="25"/>
      <c r="O57" s="25"/>
    </row>
    <row r="58" spans="1:18" ht="27" customHeight="1">
      <c r="A58" s="59" t="s">
        <v>55</v>
      </c>
      <c r="B58" s="54" t="s">
        <v>24</v>
      </c>
      <c r="C58" s="55">
        <v>10490</v>
      </c>
      <c r="D58" s="56">
        <f t="shared" si="5"/>
        <v>1.174928877041285</v>
      </c>
      <c r="E58" s="54" t="s">
        <v>24</v>
      </c>
      <c r="F58" s="55"/>
      <c r="G58" s="58">
        <f t="shared" si="7"/>
        <v>-100</v>
      </c>
      <c r="H58" s="58">
        <f t="shared" si="6"/>
        <v>0</v>
      </c>
      <c r="J58" s="30"/>
      <c r="M58" s="25"/>
      <c r="N58" s="25"/>
      <c r="O58" s="25"/>
      <c r="P58" s="25"/>
      <c r="Q58" s="25"/>
      <c r="R58" s="25"/>
    </row>
    <row r="59" spans="1:14" ht="27" customHeight="1">
      <c r="A59" s="53" t="s">
        <v>53</v>
      </c>
      <c r="B59" s="54" t="s">
        <v>25</v>
      </c>
      <c r="C59" s="55">
        <v>8647</v>
      </c>
      <c r="D59" s="56">
        <f t="shared" si="5"/>
        <v>0.9685042897784548</v>
      </c>
      <c r="E59" s="54" t="s">
        <v>25</v>
      </c>
      <c r="F59" s="55"/>
      <c r="G59" s="58">
        <f t="shared" si="7"/>
        <v>-100</v>
      </c>
      <c r="H59" s="58">
        <f t="shared" si="6"/>
        <v>0</v>
      </c>
      <c r="J59" s="31"/>
      <c r="K59" s="30"/>
      <c r="L59" s="24"/>
      <c r="M59" s="27"/>
      <c r="N59" s="25"/>
    </row>
    <row r="60" spans="1:13" ht="27" customHeight="1">
      <c r="A60" s="60" t="s">
        <v>26</v>
      </c>
      <c r="B60" s="51"/>
      <c r="C60" s="61">
        <f>SUM(C40:C59)</f>
        <v>753976</v>
      </c>
      <c r="D60" s="62">
        <f t="shared" si="5"/>
        <v>84.44882507112295</v>
      </c>
      <c r="E60" s="62"/>
      <c r="F60" s="61">
        <f>SUM(F40:F59)</f>
        <v>22</v>
      </c>
      <c r="G60" s="62">
        <f t="shared" si="7"/>
        <v>-99.99708213524038</v>
      </c>
      <c r="H60" s="62">
        <f t="shared" si="6"/>
        <v>100</v>
      </c>
      <c r="K60" s="32"/>
      <c r="L60" s="32"/>
      <c r="M60" s="27"/>
    </row>
    <row r="61" spans="1:13" ht="22.5" customHeight="1">
      <c r="A61" s="60" t="s">
        <v>27</v>
      </c>
      <c r="B61" s="63"/>
      <c r="C61" s="61">
        <f>C62-C60</f>
        <v>138844</v>
      </c>
      <c r="D61" s="62">
        <f t="shared" si="5"/>
        <v>15.55117492887704</v>
      </c>
      <c r="E61" s="62"/>
      <c r="F61" s="61">
        <f>F62-F60</f>
        <v>0</v>
      </c>
      <c r="G61" s="62">
        <f t="shared" si="7"/>
        <v>-100</v>
      </c>
      <c r="H61" s="62">
        <f t="shared" si="6"/>
        <v>0</v>
      </c>
      <c r="K61" s="24"/>
      <c r="L61" s="27"/>
      <c r="M61" s="27"/>
    </row>
    <row r="62" spans="1:13" ht="22.5" customHeight="1">
      <c r="A62" s="60" t="s">
        <v>28</v>
      </c>
      <c r="B62" s="63"/>
      <c r="C62" s="64">
        <v>892820</v>
      </c>
      <c r="D62" s="62">
        <f t="shared" si="5"/>
        <v>100</v>
      </c>
      <c r="E62" s="62"/>
      <c r="F62" s="64">
        <v>22</v>
      </c>
      <c r="G62" s="62">
        <f t="shared" si="7"/>
        <v>-99.99753589749334</v>
      </c>
      <c r="H62" s="62">
        <f t="shared" si="6"/>
        <v>100</v>
      </c>
      <c r="J62" s="38"/>
      <c r="K62" s="24"/>
      <c r="L62" s="27"/>
      <c r="M62" s="27"/>
    </row>
    <row r="63" spans="1:13" ht="22.5" customHeight="1">
      <c r="A63" s="65"/>
      <c r="B63" s="66"/>
      <c r="C63" s="67"/>
      <c r="D63" s="67"/>
      <c r="E63" s="68"/>
      <c r="F63" s="68"/>
      <c r="G63" s="69"/>
      <c r="H63" s="69"/>
      <c r="K63" s="24"/>
      <c r="L63" s="27"/>
      <c r="M63" s="24"/>
    </row>
    <row r="64" spans="1:13" ht="22.5" customHeight="1">
      <c r="A64" s="43" t="s">
        <v>32</v>
      </c>
      <c r="B64" s="66"/>
      <c r="C64" s="67"/>
      <c r="D64" s="67"/>
      <c r="E64" s="68"/>
      <c r="F64" s="68"/>
      <c r="G64" s="69"/>
      <c r="H64" s="69"/>
      <c r="K64" s="24"/>
      <c r="L64" s="27"/>
      <c r="M64" s="27"/>
    </row>
    <row r="65" spans="1:14" ht="22.5" customHeight="1">
      <c r="A65" s="97"/>
      <c r="B65" s="97"/>
      <c r="C65" s="97"/>
      <c r="D65" s="97"/>
      <c r="E65" s="97"/>
      <c r="F65" s="97"/>
      <c r="G65" s="97"/>
      <c r="H65" s="97"/>
      <c r="K65" s="24"/>
      <c r="L65" s="27"/>
      <c r="M65" s="24"/>
      <c r="N65" s="25"/>
    </row>
    <row r="66" spans="1:14" ht="22.5" customHeight="1">
      <c r="A66" s="97" t="s">
        <v>33</v>
      </c>
      <c r="B66" s="97"/>
      <c r="C66" s="97"/>
      <c r="D66" s="97"/>
      <c r="E66" s="97"/>
      <c r="F66" s="97"/>
      <c r="G66" s="97"/>
      <c r="H66" s="97"/>
      <c r="K66" s="24"/>
      <c r="L66" s="27"/>
      <c r="M66" s="27"/>
      <c r="N66" s="29"/>
    </row>
    <row r="67" spans="1:16" ht="26.25" customHeight="1">
      <c r="A67" s="100" t="s">
        <v>64</v>
      </c>
      <c r="B67" s="100"/>
      <c r="C67" s="100"/>
      <c r="D67" s="100"/>
      <c r="E67" s="100"/>
      <c r="F67" s="100"/>
      <c r="G67" s="100"/>
      <c r="H67" s="100"/>
      <c r="K67"/>
      <c r="L67"/>
      <c r="O67" s="25"/>
      <c r="P67" s="25"/>
    </row>
    <row r="68" spans="1:16" ht="26.25" customHeight="1">
      <c r="A68" s="42"/>
      <c r="B68" s="42"/>
      <c r="C68" s="42"/>
      <c r="D68" s="42"/>
      <c r="E68" s="42"/>
      <c r="F68" s="42"/>
      <c r="G68" s="42"/>
      <c r="H68" s="42"/>
      <c r="K68"/>
      <c r="L68"/>
      <c r="O68" s="24"/>
      <c r="P68" s="27"/>
    </row>
    <row r="69" spans="1:12" ht="26.25" customHeight="1">
      <c r="A69" s="51" t="s">
        <v>0</v>
      </c>
      <c r="B69" s="51" t="s">
        <v>1</v>
      </c>
      <c r="C69" s="51">
        <v>2020</v>
      </c>
      <c r="D69" s="51" t="s">
        <v>30</v>
      </c>
      <c r="E69" s="51" t="s">
        <v>1</v>
      </c>
      <c r="F69" s="51">
        <v>2021</v>
      </c>
      <c r="G69" s="52" t="s">
        <v>31</v>
      </c>
      <c r="H69" s="51" t="s">
        <v>30</v>
      </c>
      <c r="J69" s="32"/>
      <c r="K69"/>
      <c r="L69"/>
    </row>
    <row r="70" spans="1:12" ht="26.25" customHeight="1">
      <c r="A70" s="53" t="s">
        <v>38</v>
      </c>
      <c r="B70" s="57" t="s">
        <v>10</v>
      </c>
      <c r="C70" s="55">
        <v>48125</v>
      </c>
      <c r="D70" s="58">
        <f aca="true" t="shared" si="8" ref="D70:D92">C70/$C$92*100</f>
        <v>4.584660701765082</v>
      </c>
      <c r="E70" s="57" t="s">
        <v>4</v>
      </c>
      <c r="F70" s="55">
        <v>15</v>
      </c>
      <c r="G70" s="58">
        <f>(F70-C70)/C70*100</f>
        <v>-99.96883116883117</v>
      </c>
      <c r="H70" s="58">
        <f aca="true" t="shared" si="9" ref="H70:H92">F70/$F$92*100</f>
        <v>60</v>
      </c>
      <c r="J70" s="30"/>
      <c r="K70"/>
      <c r="L70"/>
    </row>
    <row r="71" spans="1:12" ht="26.25" customHeight="1">
      <c r="A71" s="59" t="s">
        <v>37</v>
      </c>
      <c r="B71" s="57" t="s">
        <v>5</v>
      </c>
      <c r="C71" s="55">
        <v>117162</v>
      </c>
      <c r="D71" s="58">
        <f t="shared" si="8"/>
        <v>11.161517239276895</v>
      </c>
      <c r="E71" s="57" t="s">
        <v>5</v>
      </c>
      <c r="F71" s="55">
        <v>10</v>
      </c>
      <c r="G71" s="58">
        <f aca="true" t="shared" si="10" ref="G71:G92">(F71-C71)/C71*100</f>
        <v>-99.9914648094092</v>
      </c>
      <c r="H71" s="58">
        <f t="shared" si="9"/>
        <v>40</v>
      </c>
      <c r="J71"/>
      <c r="L71"/>
    </row>
    <row r="72" spans="1:12" ht="26.25" customHeight="1">
      <c r="A72" s="59" t="s">
        <v>35</v>
      </c>
      <c r="B72" s="57" t="s">
        <v>4</v>
      </c>
      <c r="C72" s="55">
        <v>222351</v>
      </c>
      <c r="D72" s="58">
        <f t="shared" si="8"/>
        <v>21.182418528793097</v>
      </c>
      <c r="E72" s="57" t="s">
        <v>6</v>
      </c>
      <c r="F72" s="55"/>
      <c r="G72" s="58">
        <f t="shared" si="10"/>
        <v>-100</v>
      </c>
      <c r="H72" s="58">
        <f t="shared" si="9"/>
        <v>0</v>
      </c>
      <c r="J72"/>
      <c r="K72"/>
      <c r="L72"/>
    </row>
    <row r="73" spans="1:11" ht="26.25" customHeight="1">
      <c r="A73" s="53" t="s">
        <v>49</v>
      </c>
      <c r="B73" s="57" t="s">
        <v>6</v>
      </c>
      <c r="C73" s="55">
        <v>67329</v>
      </c>
      <c r="D73" s="58">
        <f t="shared" si="8"/>
        <v>6.414142761332806</v>
      </c>
      <c r="E73" s="57" t="s">
        <v>7</v>
      </c>
      <c r="F73" s="55"/>
      <c r="G73" s="58">
        <f t="shared" si="10"/>
        <v>-100</v>
      </c>
      <c r="H73" s="58">
        <f t="shared" si="9"/>
        <v>0</v>
      </c>
      <c r="J73" s="31"/>
      <c r="K73" s="29"/>
    </row>
    <row r="74" spans="1:13" ht="26.25" customHeight="1">
      <c r="A74" s="53" t="s">
        <v>47</v>
      </c>
      <c r="B74" s="57" t="s">
        <v>7</v>
      </c>
      <c r="C74" s="55">
        <v>56535</v>
      </c>
      <c r="D74" s="58">
        <f t="shared" si="8"/>
        <v>5.385845044660549</v>
      </c>
      <c r="E74" s="57" t="s">
        <v>10</v>
      </c>
      <c r="F74" s="55"/>
      <c r="G74" s="58">
        <f t="shared" si="10"/>
        <v>-100</v>
      </c>
      <c r="H74" s="58">
        <f t="shared" si="9"/>
        <v>0</v>
      </c>
      <c r="J74" s="31"/>
      <c r="K74" s="29"/>
      <c r="M74" s="25"/>
    </row>
    <row r="75" spans="1:13" ht="26.25" customHeight="1">
      <c r="A75" s="53" t="s">
        <v>46</v>
      </c>
      <c r="B75" s="57" t="s">
        <v>8</v>
      </c>
      <c r="C75" s="55">
        <v>46922</v>
      </c>
      <c r="D75" s="58">
        <f t="shared" si="8"/>
        <v>4.47005609243057</v>
      </c>
      <c r="E75" s="57" t="s">
        <v>8</v>
      </c>
      <c r="F75" s="55"/>
      <c r="G75" s="58">
        <f t="shared" si="10"/>
        <v>-100</v>
      </c>
      <c r="H75" s="58">
        <f t="shared" si="9"/>
        <v>0</v>
      </c>
      <c r="J75" s="31"/>
      <c r="K75"/>
      <c r="M75" s="25"/>
    </row>
    <row r="76" spans="1:13" ht="26.25" customHeight="1">
      <c r="A76" s="53" t="s">
        <v>43</v>
      </c>
      <c r="B76" s="57" t="s">
        <v>12</v>
      </c>
      <c r="C76" s="55">
        <v>46509</v>
      </c>
      <c r="D76" s="58">
        <f t="shared" si="8"/>
        <v>4.4307113678626955</v>
      </c>
      <c r="E76" s="57" t="s">
        <v>12</v>
      </c>
      <c r="F76" s="55"/>
      <c r="G76" s="58">
        <f t="shared" si="10"/>
        <v>-100</v>
      </c>
      <c r="H76" s="58">
        <f t="shared" si="9"/>
        <v>0</v>
      </c>
      <c r="J76" s="31"/>
      <c r="L76"/>
      <c r="M76" s="25"/>
    </row>
    <row r="77" spans="1:11" ht="26.25" customHeight="1">
      <c r="A77" s="53" t="s">
        <v>41</v>
      </c>
      <c r="B77" s="57" t="s">
        <v>11</v>
      </c>
      <c r="C77" s="55">
        <v>42479</v>
      </c>
      <c r="D77" s="58">
        <f t="shared" si="8"/>
        <v>4.046790689875926</v>
      </c>
      <c r="E77" s="57" t="s">
        <v>11</v>
      </c>
      <c r="F77" s="55"/>
      <c r="G77" s="58">
        <f t="shared" si="10"/>
        <v>-100</v>
      </c>
      <c r="H77" s="58">
        <f t="shared" si="9"/>
        <v>0</v>
      </c>
      <c r="J77" s="31"/>
      <c r="K77" s="29"/>
    </row>
    <row r="78" spans="1:14" ht="26.25" customHeight="1">
      <c r="A78" s="53" t="s">
        <v>39</v>
      </c>
      <c r="B78" s="70" t="s">
        <v>9</v>
      </c>
      <c r="C78" s="55">
        <v>30923</v>
      </c>
      <c r="D78" s="58">
        <f t="shared" si="8"/>
        <v>2.9459005273907874</v>
      </c>
      <c r="E78" s="70" t="s">
        <v>9</v>
      </c>
      <c r="F78" s="55"/>
      <c r="G78" s="58">
        <f>(F78-C78)/C78*100</f>
        <v>-100</v>
      </c>
      <c r="H78" s="58">
        <f t="shared" si="9"/>
        <v>0</v>
      </c>
      <c r="J78" s="31"/>
      <c r="M78" s="25"/>
      <c r="N78" s="25"/>
    </row>
    <row r="79" spans="1:14" ht="26.25" customHeight="1">
      <c r="A79" s="53" t="s">
        <v>44</v>
      </c>
      <c r="B79" s="70" t="s">
        <v>14</v>
      </c>
      <c r="C79" s="55">
        <v>29299</v>
      </c>
      <c r="D79" s="58">
        <f t="shared" si="8"/>
        <v>2.791189068073042</v>
      </c>
      <c r="E79" s="70" t="s">
        <v>14</v>
      </c>
      <c r="F79" s="55"/>
      <c r="G79" s="58">
        <f>(F79-C79)/C79*100</f>
        <v>-100</v>
      </c>
      <c r="H79" s="58">
        <f t="shared" si="9"/>
        <v>0</v>
      </c>
      <c r="J79" s="31"/>
      <c r="K79" s="29"/>
      <c r="M79" s="25"/>
      <c r="N79" s="25"/>
    </row>
    <row r="80" spans="1:15" ht="26.25" customHeight="1">
      <c r="A80" s="53" t="s">
        <v>45</v>
      </c>
      <c r="B80" s="57" t="s">
        <v>13</v>
      </c>
      <c r="C80" s="55">
        <v>28929</v>
      </c>
      <c r="D80" s="58">
        <f t="shared" si="8"/>
        <v>2.755940767612718</v>
      </c>
      <c r="E80" s="57" t="s">
        <v>13</v>
      </c>
      <c r="F80" s="55"/>
      <c r="G80" s="58">
        <f>(F80-C80)/C80*100</f>
        <v>-100</v>
      </c>
      <c r="H80" s="58">
        <f t="shared" si="9"/>
        <v>0</v>
      </c>
      <c r="J80" s="31"/>
      <c r="M80" s="25"/>
      <c r="N80" s="25"/>
      <c r="O80" s="25"/>
    </row>
    <row r="81" spans="1:15" ht="26.25" customHeight="1">
      <c r="A81" s="53" t="s">
        <v>42</v>
      </c>
      <c r="B81" s="57" t="s">
        <v>15</v>
      </c>
      <c r="C81" s="55">
        <v>22599</v>
      </c>
      <c r="D81" s="58">
        <f t="shared" si="8"/>
        <v>2.152909032710423</v>
      </c>
      <c r="E81" s="57" t="s">
        <v>15</v>
      </c>
      <c r="F81" s="55"/>
      <c r="G81" s="58">
        <f>(F81-C81)/C81*100</f>
        <v>-100</v>
      </c>
      <c r="H81" s="58">
        <f t="shared" si="9"/>
        <v>0</v>
      </c>
      <c r="J81" s="31"/>
      <c r="M81" s="25"/>
      <c r="N81" s="25"/>
      <c r="O81" s="25"/>
    </row>
    <row r="82" spans="1:15" ht="26.25" customHeight="1">
      <c r="A82" s="53" t="s">
        <v>58</v>
      </c>
      <c r="B82" s="70" t="s">
        <v>16</v>
      </c>
      <c r="C82" s="55">
        <v>22046</v>
      </c>
      <c r="D82" s="58">
        <f t="shared" si="8"/>
        <v>2.100227113373777</v>
      </c>
      <c r="E82" s="70" t="s">
        <v>16</v>
      </c>
      <c r="F82" s="55"/>
      <c r="G82" s="58">
        <f t="shared" si="10"/>
        <v>-100</v>
      </c>
      <c r="H82" s="58">
        <f t="shared" si="9"/>
        <v>0</v>
      </c>
      <c r="J82" s="31"/>
      <c r="M82" s="25"/>
      <c r="N82" s="25"/>
      <c r="O82" s="25"/>
    </row>
    <row r="83" spans="1:15" ht="26.25" customHeight="1">
      <c r="A83" s="53" t="s">
        <v>40</v>
      </c>
      <c r="B83" s="70" t="s">
        <v>17</v>
      </c>
      <c r="C83" s="55">
        <v>18488</v>
      </c>
      <c r="D83" s="58">
        <f t="shared" si="8"/>
        <v>1.7612718348931502</v>
      </c>
      <c r="E83" s="70" t="s">
        <v>17</v>
      </c>
      <c r="F83" s="55"/>
      <c r="G83" s="58">
        <f>(F83-C83)/C83*100</f>
        <v>-100</v>
      </c>
      <c r="H83" s="58">
        <f t="shared" si="9"/>
        <v>0</v>
      </c>
      <c r="J83" s="31"/>
      <c r="M83" s="25"/>
      <c r="N83" s="25"/>
      <c r="O83" s="25"/>
    </row>
    <row r="84" spans="1:15" ht="26.25" customHeight="1">
      <c r="A84" s="53" t="s">
        <v>20</v>
      </c>
      <c r="B84" s="70" t="s">
        <v>18</v>
      </c>
      <c r="C84" s="55">
        <v>16561</v>
      </c>
      <c r="D84" s="58">
        <f t="shared" si="8"/>
        <v>1.5776948754687072</v>
      </c>
      <c r="E84" s="70" t="s">
        <v>18</v>
      </c>
      <c r="F84" s="55"/>
      <c r="G84" s="58">
        <f>(F84-C84)/C84*100</f>
        <v>-100</v>
      </c>
      <c r="H84" s="58">
        <f t="shared" si="9"/>
        <v>0</v>
      </c>
      <c r="J84" s="31"/>
      <c r="M84" s="25"/>
      <c r="N84" s="25"/>
      <c r="O84" s="25"/>
    </row>
    <row r="85" spans="1:15" ht="26.25" customHeight="1">
      <c r="A85" s="53" t="s">
        <v>50</v>
      </c>
      <c r="B85" s="70" t="s">
        <v>21</v>
      </c>
      <c r="C85" s="55">
        <v>16365</v>
      </c>
      <c r="D85" s="58">
        <f t="shared" si="8"/>
        <v>1.5590228027924276</v>
      </c>
      <c r="E85" s="70" t="s">
        <v>21</v>
      </c>
      <c r="F85" s="55"/>
      <c r="G85" s="58">
        <f>(F85-C85)/C85*100</f>
        <v>-100</v>
      </c>
      <c r="H85" s="58">
        <f t="shared" si="9"/>
        <v>0</v>
      </c>
      <c r="J85" s="31"/>
      <c r="M85" s="25"/>
      <c r="N85" s="25"/>
      <c r="O85" s="25"/>
    </row>
    <row r="86" spans="1:15" ht="26.25" customHeight="1">
      <c r="A86" s="53" t="s">
        <v>51</v>
      </c>
      <c r="B86" s="70" t="s">
        <v>23</v>
      </c>
      <c r="C86" s="55">
        <v>16259</v>
      </c>
      <c r="D86" s="58">
        <f t="shared" si="8"/>
        <v>1.5489246410389295</v>
      </c>
      <c r="E86" s="70" t="s">
        <v>23</v>
      </c>
      <c r="F86" s="55"/>
      <c r="G86" s="58">
        <f>(F86-C86)/C86*100</f>
        <v>-100</v>
      </c>
      <c r="H86" s="58">
        <f t="shared" si="9"/>
        <v>0</v>
      </c>
      <c r="J86" s="31"/>
      <c r="N86" s="25"/>
      <c r="O86" s="25"/>
    </row>
    <row r="87" spans="1:15" ht="26.25" customHeight="1">
      <c r="A87" s="53" t="s">
        <v>59</v>
      </c>
      <c r="B87" s="70" t="s">
        <v>23</v>
      </c>
      <c r="C87" s="55">
        <v>12525</v>
      </c>
      <c r="D87" s="58">
        <f t="shared" si="8"/>
        <v>1.1932026034204188</v>
      </c>
      <c r="E87" s="70" t="s">
        <v>23</v>
      </c>
      <c r="F87" s="55"/>
      <c r="G87" s="58">
        <f t="shared" si="10"/>
        <v>-100</v>
      </c>
      <c r="H87" s="58">
        <f t="shared" si="9"/>
        <v>0</v>
      </c>
      <c r="J87" s="31"/>
      <c r="N87" s="25"/>
      <c r="O87" s="25"/>
    </row>
    <row r="88" spans="1:21" ht="26.25" customHeight="1">
      <c r="A88" s="53" t="s">
        <v>61</v>
      </c>
      <c r="B88" s="70" t="s">
        <v>24</v>
      </c>
      <c r="C88" s="55">
        <v>11285</v>
      </c>
      <c r="D88" s="58">
        <f t="shared" si="8"/>
        <v>1.0750731640398743</v>
      </c>
      <c r="E88" s="70" t="s">
        <v>24</v>
      </c>
      <c r="F88" s="55"/>
      <c r="G88" s="58">
        <f t="shared" si="10"/>
        <v>-100</v>
      </c>
      <c r="H88" s="58">
        <f t="shared" si="9"/>
        <v>0</v>
      </c>
      <c r="J88" s="31"/>
      <c r="K88" s="24"/>
      <c r="L88" s="27"/>
      <c r="O88" s="25"/>
      <c r="P88" s="25"/>
      <c r="Q88" s="25"/>
      <c r="R88" s="25"/>
      <c r="S88" s="25"/>
      <c r="T88" s="25"/>
      <c r="U88" s="25"/>
    </row>
    <row r="89" spans="1:21" ht="26.25" customHeight="1">
      <c r="A89" s="53" t="s">
        <v>53</v>
      </c>
      <c r="B89" s="70" t="s">
        <v>25</v>
      </c>
      <c r="C89" s="55">
        <v>10700</v>
      </c>
      <c r="D89" s="58">
        <f t="shared" si="8"/>
        <v>1.019342743041795</v>
      </c>
      <c r="E89" s="70" t="s">
        <v>25</v>
      </c>
      <c r="F89" s="55"/>
      <c r="G89" s="58">
        <f t="shared" si="10"/>
        <v>-100</v>
      </c>
      <c r="H89" s="58">
        <f t="shared" si="9"/>
        <v>0</v>
      </c>
      <c r="K89" s="32"/>
      <c r="L89" s="32"/>
      <c r="M89" s="25"/>
      <c r="O89" s="25"/>
      <c r="P89" s="25"/>
      <c r="Q89" s="25"/>
      <c r="R89" s="25"/>
      <c r="S89" s="25"/>
      <c r="T89" s="25"/>
      <c r="U89" s="25"/>
    </row>
    <row r="90" spans="1:13" ht="26.25" customHeight="1">
      <c r="A90" s="71" t="s">
        <v>26</v>
      </c>
      <c r="B90" s="72"/>
      <c r="C90" s="73">
        <f>SUM(C70:C89)</f>
        <v>883391</v>
      </c>
      <c r="D90" s="62">
        <f t="shared" si="8"/>
        <v>84.15684159985368</v>
      </c>
      <c r="E90" s="72"/>
      <c r="F90" s="73">
        <f>SUM(F70:F89)</f>
        <v>25</v>
      </c>
      <c r="G90" s="62">
        <f t="shared" si="10"/>
        <v>-99.99716999607196</v>
      </c>
      <c r="H90" s="62">
        <f t="shared" si="9"/>
        <v>100</v>
      </c>
      <c r="K90" s="24"/>
      <c r="L90" s="27"/>
      <c r="M90" s="25"/>
    </row>
    <row r="91" spans="1:13" ht="22.5" customHeight="1">
      <c r="A91" s="71" t="s">
        <v>27</v>
      </c>
      <c r="B91" s="72"/>
      <c r="C91" s="74">
        <f>C92-C90</f>
        <v>166305</v>
      </c>
      <c r="D91" s="62">
        <f t="shared" si="8"/>
        <v>15.84315840014633</v>
      </c>
      <c r="E91" s="72"/>
      <c r="F91" s="74">
        <v>0</v>
      </c>
      <c r="G91" s="62">
        <f t="shared" si="10"/>
        <v>-100</v>
      </c>
      <c r="H91" s="62">
        <f t="shared" si="9"/>
        <v>0</v>
      </c>
      <c r="K91" s="24"/>
      <c r="L91" s="27"/>
      <c r="M91" s="27"/>
    </row>
    <row r="92" spans="1:13" ht="22.5" customHeight="1">
      <c r="A92" s="71" t="s">
        <v>28</v>
      </c>
      <c r="B92" s="72"/>
      <c r="C92" s="64">
        <v>1049696</v>
      </c>
      <c r="D92" s="62">
        <f t="shared" si="8"/>
        <v>100</v>
      </c>
      <c r="E92" s="72"/>
      <c r="F92" s="64">
        <v>25</v>
      </c>
      <c r="G92" s="62">
        <f t="shared" si="10"/>
        <v>-99.997618358077</v>
      </c>
      <c r="H92" s="62">
        <f t="shared" si="9"/>
        <v>100</v>
      </c>
      <c r="K92" s="24"/>
      <c r="L92" s="27"/>
      <c r="M92" s="27"/>
    </row>
    <row r="93" spans="1:13" ht="22.5" customHeight="1">
      <c r="A93" s="75"/>
      <c r="B93" s="66"/>
      <c r="C93" s="67"/>
      <c r="D93" s="67"/>
      <c r="E93" s="68"/>
      <c r="F93" s="68"/>
      <c r="G93" s="69"/>
      <c r="H93" s="69"/>
      <c r="K93" s="24"/>
      <c r="L93" s="27"/>
      <c r="M93" s="27"/>
    </row>
    <row r="94" spans="1:13" ht="22.5" customHeight="1">
      <c r="A94" s="43" t="s">
        <v>32</v>
      </c>
      <c r="B94" s="66"/>
      <c r="C94" s="67"/>
      <c r="D94" s="67"/>
      <c r="E94" s="68"/>
      <c r="F94" s="68"/>
      <c r="G94" s="69"/>
      <c r="H94" s="69"/>
      <c r="M94" s="27"/>
    </row>
    <row r="95" spans="1:12" ht="22.5" customHeight="1">
      <c r="A95" s="97"/>
      <c r="B95" s="97"/>
      <c r="C95" s="97"/>
      <c r="D95" s="97"/>
      <c r="E95" s="97"/>
      <c r="F95" s="97"/>
      <c r="G95" s="97"/>
      <c r="H95" s="97"/>
      <c r="K95" s="24"/>
      <c r="L95" s="27"/>
    </row>
    <row r="96" spans="1:13" ht="22.5" customHeight="1">
      <c r="A96" s="97" t="s">
        <v>54</v>
      </c>
      <c r="B96" s="97"/>
      <c r="C96" s="97"/>
      <c r="D96" s="97"/>
      <c r="E96" s="97"/>
      <c r="F96" s="97"/>
      <c r="G96" s="97"/>
      <c r="H96" s="97"/>
      <c r="M96" s="27"/>
    </row>
    <row r="97" spans="1:14" ht="22.5" customHeight="1">
      <c r="A97" s="100" t="s">
        <v>65</v>
      </c>
      <c r="B97" s="100"/>
      <c r="C97" s="100"/>
      <c r="D97" s="100"/>
      <c r="E97" s="100"/>
      <c r="F97" s="100"/>
      <c r="G97" s="100"/>
      <c r="H97" s="100"/>
      <c r="J97" s="30"/>
      <c r="N97" s="25"/>
    </row>
    <row r="98" spans="1:10" ht="22.5" customHeight="1">
      <c r="A98" s="50"/>
      <c r="B98" s="50"/>
      <c r="C98" s="50"/>
      <c r="D98" s="50"/>
      <c r="E98" s="50"/>
      <c r="F98" s="50"/>
      <c r="G98" s="50"/>
      <c r="H98" s="50"/>
      <c r="J98" s="32"/>
    </row>
    <row r="99" spans="1:15" ht="22.5" customHeight="1">
      <c r="A99" s="51" t="s">
        <v>0</v>
      </c>
      <c r="B99" s="51" t="s">
        <v>1</v>
      </c>
      <c r="C99" s="51">
        <v>2020</v>
      </c>
      <c r="D99" s="51" t="s">
        <v>30</v>
      </c>
      <c r="E99" s="51" t="s">
        <v>1</v>
      </c>
      <c r="F99" s="51">
        <v>2021</v>
      </c>
      <c r="G99" s="52" t="s">
        <v>31</v>
      </c>
      <c r="H99" s="51" t="s">
        <v>30</v>
      </c>
      <c r="J99" s="27"/>
      <c r="O99" s="25"/>
    </row>
    <row r="100" spans="1:10" ht="22.5" customHeight="1">
      <c r="A100" s="53" t="s">
        <v>38</v>
      </c>
      <c r="B100" s="57" t="s">
        <v>10</v>
      </c>
      <c r="C100" s="55">
        <v>48143</v>
      </c>
      <c r="D100" s="58">
        <f aca="true" t="shared" si="11" ref="D100:D122">C100/$C$122*100</f>
        <v>4.584947186871145</v>
      </c>
      <c r="E100" s="57" t="s">
        <v>4</v>
      </c>
      <c r="F100" s="55">
        <v>15</v>
      </c>
      <c r="G100" s="58">
        <f aca="true" t="shared" si="12" ref="G100:G122">(F100-C100)/C100*100</f>
        <v>-99.96884282242486</v>
      </c>
      <c r="H100" s="58">
        <f aca="true" t="shared" si="13" ref="H100:H122">F100/$F$122*100</f>
        <v>44.11764705882353</v>
      </c>
      <c r="J100"/>
    </row>
    <row r="101" spans="1:12" ht="22.5" customHeight="1">
      <c r="A101" s="59" t="s">
        <v>37</v>
      </c>
      <c r="B101" s="57" t="s">
        <v>5</v>
      </c>
      <c r="C101" s="55">
        <v>117202</v>
      </c>
      <c r="D101" s="58">
        <f t="shared" si="11"/>
        <v>11.161850740412353</v>
      </c>
      <c r="E101" s="57" t="s">
        <v>5</v>
      </c>
      <c r="F101" s="55">
        <v>10</v>
      </c>
      <c r="G101" s="58">
        <f t="shared" si="12"/>
        <v>-99.9914677223938</v>
      </c>
      <c r="H101" s="58">
        <f t="shared" si="13"/>
        <v>29.411764705882355</v>
      </c>
      <c r="J101" s="27"/>
      <c r="K101"/>
      <c r="L101"/>
    </row>
    <row r="102" spans="1:10" ht="22.5" customHeight="1">
      <c r="A102" s="53" t="s">
        <v>46</v>
      </c>
      <c r="B102" s="57" t="s">
        <v>8</v>
      </c>
      <c r="C102" s="55">
        <v>46924</v>
      </c>
      <c r="D102" s="58">
        <f t="shared" si="11"/>
        <v>4.468854491758751</v>
      </c>
      <c r="E102" s="57" t="s">
        <v>6</v>
      </c>
      <c r="F102" s="55">
        <v>9</v>
      </c>
      <c r="G102" s="58">
        <f t="shared" si="12"/>
        <v>-99.98082004944166</v>
      </c>
      <c r="H102" s="58">
        <f t="shared" si="13"/>
        <v>26.47058823529412</v>
      </c>
      <c r="J102"/>
    </row>
    <row r="103" spans="1:12" ht="22.5" customHeight="1">
      <c r="A103" s="59" t="s">
        <v>35</v>
      </c>
      <c r="B103" s="57" t="s">
        <v>4</v>
      </c>
      <c r="C103" s="55">
        <v>222358</v>
      </c>
      <c r="D103" s="58">
        <f t="shared" si="11"/>
        <v>21.17648851501348</v>
      </c>
      <c r="E103" s="57" t="s">
        <v>7</v>
      </c>
      <c r="F103" s="55"/>
      <c r="G103" s="58">
        <f t="shared" si="12"/>
        <v>-100</v>
      </c>
      <c r="H103" s="58">
        <f t="shared" si="13"/>
        <v>0</v>
      </c>
      <c r="J103"/>
      <c r="K103"/>
      <c r="L103"/>
    </row>
    <row r="104" spans="1:12" ht="22.5" customHeight="1">
      <c r="A104" s="53" t="s">
        <v>49</v>
      </c>
      <c r="B104" s="57" t="s">
        <v>6</v>
      </c>
      <c r="C104" s="55">
        <v>67363</v>
      </c>
      <c r="D104" s="58">
        <f t="shared" si="11"/>
        <v>6.415383282080487</v>
      </c>
      <c r="E104" s="57" t="s">
        <v>10</v>
      </c>
      <c r="F104" s="55"/>
      <c r="G104" s="58">
        <f t="shared" si="12"/>
        <v>-100</v>
      </c>
      <c r="H104" s="58">
        <f t="shared" si="13"/>
        <v>0</v>
      </c>
      <c r="J104"/>
      <c r="K104"/>
      <c r="L104"/>
    </row>
    <row r="105" spans="1:12" ht="22.5" customHeight="1">
      <c r="A105" s="53" t="s">
        <v>47</v>
      </c>
      <c r="B105" s="57" t="s">
        <v>7</v>
      </c>
      <c r="C105" s="55">
        <v>56563</v>
      </c>
      <c r="D105" s="58">
        <f t="shared" si="11"/>
        <v>5.386834383627788</v>
      </c>
      <c r="E105" s="57" t="s">
        <v>8</v>
      </c>
      <c r="F105" s="55"/>
      <c r="G105" s="58">
        <f t="shared" si="12"/>
        <v>-100</v>
      </c>
      <c r="H105" s="58">
        <f t="shared" si="13"/>
        <v>0</v>
      </c>
      <c r="J105"/>
      <c r="K105"/>
      <c r="L105"/>
    </row>
    <row r="106" spans="1:12" ht="22.5" customHeight="1">
      <c r="A106" s="53" t="s">
        <v>43</v>
      </c>
      <c r="B106" s="57" t="s">
        <v>12</v>
      </c>
      <c r="C106" s="55">
        <v>46509</v>
      </c>
      <c r="D106" s="58">
        <f t="shared" si="11"/>
        <v>4.4293315479756155</v>
      </c>
      <c r="E106" s="57" t="s">
        <v>12</v>
      </c>
      <c r="F106" s="55"/>
      <c r="G106" s="58">
        <f t="shared" si="12"/>
        <v>-100</v>
      </c>
      <c r="H106" s="58">
        <f t="shared" si="13"/>
        <v>0</v>
      </c>
      <c r="J106"/>
      <c r="K106"/>
      <c r="L106"/>
    </row>
    <row r="107" spans="1:12" ht="22.5" customHeight="1">
      <c r="A107" s="53" t="s">
        <v>41</v>
      </c>
      <c r="B107" s="57" t="s">
        <v>11</v>
      </c>
      <c r="C107" s="55">
        <v>42487</v>
      </c>
      <c r="D107" s="58">
        <f t="shared" si="11"/>
        <v>4.046292319311101</v>
      </c>
      <c r="E107" s="57" t="s">
        <v>11</v>
      </c>
      <c r="F107" s="55"/>
      <c r="G107" s="58">
        <f t="shared" si="12"/>
        <v>-100</v>
      </c>
      <c r="H107" s="58">
        <f t="shared" si="13"/>
        <v>0</v>
      </c>
      <c r="J107"/>
      <c r="K107"/>
      <c r="L107"/>
    </row>
    <row r="108" spans="1:11" ht="22.5" customHeight="1">
      <c r="A108" s="59" t="s">
        <v>39</v>
      </c>
      <c r="B108" s="70" t="s">
        <v>9</v>
      </c>
      <c r="C108" s="55">
        <v>30924</v>
      </c>
      <c r="D108" s="58">
        <f t="shared" si="11"/>
        <v>2.9450783459028993</v>
      </c>
      <c r="E108" s="70" t="s">
        <v>9</v>
      </c>
      <c r="F108" s="55"/>
      <c r="G108" s="58">
        <f t="shared" si="12"/>
        <v>-100</v>
      </c>
      <c r="H108" s="58">
        <f t="shared" si="13"/>
        <v>0</v>
      </c>
      <c r="J108" s="27"/>
      <c r="K108" s="29"/>
    </row>
    <row r="109" spans="1:11" ht="22.5" customHeight="1">
      <c r="A109" s="53" t="s">
        <v>44</v>
      </c>
      <c r="B109" s="57" t="s">
        <v>14</v>
      </c>
      <c r="C109" s="55">
        <v>29301</v>
      </c>
      <c r="D109" s="58">
        <f t="shared" si="11"/>
        <v>2.790510303107646</v>
      </c>
      <c r="E109" s="57" t="s">
        <v>14</v>
      </c>
      <c r="F109" s="55"/>
      <c r="G109" s="58">
        <f t="shared" si="12"/>
        <v>-100</v>
      </c>
      <c r="H109" s="58">
        <f t="shared" si="13"/>
        <v>0</v>
      </c>
      <c r="J109"/>
      <c r="K109" s="29"/>
    </row>
    <row r="110" spans="1:12" ht="22.5" customHeight="1">
      <c r="A110" s="53" t="s">
        <v>45</v>
      </c>
      <c r="B110" s="70" t="s">
        <v>13</v>
      </c>
      <c r="C110" s="55">
        <v>28931</v>
      </c>
      <c r="D110" s="58">
        <f t="shared" si="11"/>
        <v>2.7552729797347295</v>
      </c>
      <c r="E110" s="70" t="s">
        <v>13</v>
      </c>
      <c r="F110" s="55"/>
      <c r="G110" s="58">
        <f t="shared" si="12"/>
        <v>-100</v>
      </c>
      <c r="H110" s="58">
        <f t="shared" si="13"/>
        <v>0</v>
      </c>
      <c r="K110"/>
      <c r="L110"/>
    </row>
    <row r="111" spans="1:12" ht="22.5" customHeight="1">
      <c r="A111" s="53" t="s">
        <v>42</v>
      </c>
      <c r="B111" s="57" t="s">
        <v>15</v>
      </c>
      <c r="C111" s="55">
        <v>22600</v>
      </c>
      <c r="D111" s="58">
        <f t="shared" si="11"/>
        <v>2.152333806021392</v>
      </c>
      <c r="E111" s="57" t="s">
        <v>15</v>
      </c>
      <c r="F111" s="55"/>
      <c r="G111" s="58">
        <f t="shared" si="12"/>
        <v>-100</v>
      </c>
      <c r="H111" s="58">
        <f t="shared" si="13"/>
        <v>0</v>
      </c>
      <c r="K111"/>
      <c r="L111"/>
    </row>
    <row r="112" spans="1:12" ht="22.5" customHeight="1">
      <c r="A112" s="53" t="s">
        <v>58</v>
      </c>
      <c r="B112" s="70" t="s">
        <v>16</v>
      </c>
      <c r="C112" s="55">
        <v>22054</v>
      </c>
      <c r="D112" s="58">
        <f t="shared" si="11"/>
        <v>2.100334945044061</v>
      </c>
      <c r="E112" s="70" t="s">
        <v>16</v>
      </c>
      <c r="F112" s="55"/>
      <c r="G112" s="58">
        <f t="shared" si="12"/>
        <v>-100</v>
      </c>
      <c r="H112" s="58">
        <f t="shared" si="13"/>
        <v>0</v>
      </c>
      <c r="K112"/>
      <c r="L112"/>
    </row>
    <row r="113" spans="1:12" ht="22.5" customHeight="1">
      <c r="A113" s="53" t="s">
        <v>40</v>
      </c>
      <c r="B113" s="70" t="s">
        <v>17</v>
      </c>
      <c r="C113" s="55">
        <v>18491</v>
      </c>
      <c r="D113" s="58">
        <f t="shared" si="11"/>
        <v>1.7610090445637858</v>
      </c>
      <c r="E113" s="70" t="s">
        <v>17</v>
      </c>
      <c r="F113" s="55"/>
      <c r="G113" s="58">
        <f t="shared" si="12"/>
        <v>-100</v>
      </c>
      <c r="H113" s="58">
        <f t="shared" si="13"/>
        <v>0</v>
      </c>
      <c r="J113"/>
      <c r="K113"/>
      <c r="L113"/>
    </row>
    <row r="114" spans="1:12" ht="22.5" customHeight="1">
      <c r="A114" s="53" t="s">
        <v>20</v>
      </c>
      <c r="B114" s="70" t="s">
        <v>18</v>
      </c>
      <c r="C114" s="55">
        <v>16561</v>
      </c>
      <c r="D114" s="58">
        <f t="shared" si="11"/>
        <v>1.5772035469699235</v>
      </c>
      <c r="E114" s="70" t="s">
        <v>18</v>
      </c>
      <c r="F114" s="55"/>
      <c r="G114" s="58">
        <f t="shared" si="12"/>
        <v>-100</v>
      </c>
      <c r="H114" s="58">
        <f t="shared" si="13"/>
        <v>0</v>
      </c>
      <c r="J114"/>
      <c r="K114"/>
      <c r="L114"/>
    </row>
    <row r="115" spans="1:12" ht="22.5" customHeight="1">
      <c r="A115" s="53" t="s">
        <v>50</v>
      </c>
      <c r="B115" s="70" t="s">
        <v>21</v>
      </c>
      <c r="C115" s="55">
        <v>16365</v>
      </c>
      <c r="D115" s="58">
        <f t="shared" si="11"/>
        <v>1.5585372891831892</v>
      </c>
      <c r="E115" s="70" t="s">
        <v>21</v>
      </c>
      <c r="F115" s="55"/>
      <c r="G115" s="58">
        <f t="shared" si="12"/>
        <v>-100</v>
      </c>
      <c r="H115" s="58">
        <f t="shared" si="13"/>
        <v>0</v>
      </c>
      <c r="J115"/>
      <c r="K115"/>
      <c r="L115"/>
    </row>
    <row r="116" spans="1:10" ht="22.5" customHeight="1">
      <c r="A116" s="53" t="s">
        <v>51</v>
      </c>
      <c r="B116" s="70" t="s">
        <v>22</v>
      </c>
      <c r="C116" s="55">
        <v>16312</v>
      </c>
      <c r="D116" s="58">
        <f t="shared" si="11"/>
        <v>1.5534897807000418</v>
      </c>
      <c r="E116" s="70" t="s">
        <v>22</v>
      </c>
      <c r="F116" s="55"/>
      <c r="G116" s="58">
        <f t="shared" si="12"/>
        <v>-100</v>
      </c>
      <c r="H116" s="58">
        <f t="shared" si="13"/>
        <v>0</v>
      </c>
      <c r="J116"/>
    </row>
    <row r="117" spans="1:10" ht="22.5" customHeight="1">
      <c r="A117" s="53" t="s">
        <v>59</v>
      </c>
      <c r="B117" s="70" t="s">
        <v>23</v>
      </c>
      <c r="C117" s="55">
        <v>12527</v>
      </c>
      <c r="D117" s="58">
        <f t="shared" si="11"/>
        <v>1.1930214861960167</v>
      </c>
      <c r="E117" s="70" t="s">
        <v>23</v>
      </c>
      <c r="F117" s="55"/>
      <c r="G117" s="58">
        <f t="shared" si="12"/>
        <v>-100</v>
      </c>
      <c r="H117" s="58">
        <f t="shared" si="13"/>
        <v>0</v>
      </c>
      <c r="J117"/>
    </row>
    <row r="118" spans="1:14" ht="22.5" customHeight="1">
      <c r="A118" s="53" t="s">
        <v>61</v>
      </c>
      <c r="B118" s="70" t="s">
        <v>24</v>
      </c>
      <c r="C118" s="55">
        <v>11285</v>
      </c>
      <c r="D118" s="58">
        <f t="shared" si="11"/>
        <v>1.0747383628739562</v>
      </c>
      <c r="E118" s="70" t="s">
        <v>24</v>
      </c>
      <c r="F118" s="55"/>
      <c r="G118" s="58">
        <f t="shared" si="12"/>
        <v>-100</v>
      </c>
      <c r="H118" s="58">
        <f t="shared" si="13"/>
        <v>0</v>
      </c>
      <c r="M118" s="25"/>
      <c r="N118" s="25"/>
    </row>
    <row r="119" spans="1:14" ht="22.5" customHeight="1">
      <c r="A119" s="53" t="s">
        <v>53</v>
      </c>
      <c r="B119" s="70" t="s">
        <v>25</v>
      </c>
      <c r="C119" s="55">
        <v>10700</v>
      </c>
      <c r="D119" s="58">
        <f>C119/$C$92*100</f>
        <v>1.019342743041795</v>
      </c>
      <c r="E119" s="70" t="s">
        <v>25</v>
      </c>
      <c r="F119" s="55"/>
      <c r="G119" s="58">
        <f t="shared" si="12"/>
        <v>-100</v>
      </c>
      <c r="H119" s="58">
        <f>F119/$F$92*100</f>
        <v>0</v>
      </c>
      <c r="K119" s="24"/>
      <c r="L119" s="27"/>
      <c r="M119" s="25"/>
      <c r="N119" s="25"/>
    </row>
    <row r="120" spans="1:14" ht="22.5" customHeight="1">
      <c r="A120" s="71" t="s">
        <v>26</v>
      </c>
      <c r="B120" s="72"/>
      <c r="C120" s="73">
        <f>SUM(C100:C119)</f>
        <v>883600</v>
      </c>
      <c r="D120" s="62">
        <f t="shared" si="11"/>
        <v>84.15053765488946</v>
      </c>
      <c r="E120" s="72"/>
      <c r="F120" s="73">
        <f>SUM(F100:F119)</f>
        <v>34</v>
      </c>
      <c r="G120" s="62">
        <f t="shared" si="12"/>
        <v>-99.99615210502489</v>
      </c>
      <c r="H120" s="62">
        <f t="shared" si="13"/>
        <v>100</v>
      </c>
      <c r="K120" s="32"/>
      <c r="L120" s="32"/>
      <c r="M120" s="27"/>
      <c r="N120" s="25"/>
    </row>
    <row r="121" spans="1:14" ht="22.5" customHeight="1">
      <c r="A121" s="71" t="s">
        <v>27</v>
      </c>
      <c r="B121" s="72"/>
      <c r="C121" s="73">
        <f>C122-C120</f>
        <v>166423</v>
      </c>
      <c r="D121" s="62">
        <f t="shared" si="11"/>
        <v>15.849462345110535</v>
      </c>
      <c r="E121" s="72"/>
      <c r="F121" s="73">
        <f>F122-F120</f>
        <v>0</v>
      </c>
      <c r="G121" s="62">
        <f t="shared" si="12"/>
        <v>-100</v>
      </c>
      <c r="H121" s="62">
        <f t="shared" si="13"/>
        <v>0</v>
      </c>
      <c r="K121" s="24"/>
      <c r="L121" s="27"/>
      <c r="M121" s="27"/>
      <c r="N121" s="25"/>
    </row>
    <row r="122" spans="1:14" ht="22.5" customHeight="1">
      <c r="A122" s="71" t="s">
        <v>28</v>
      </c>
      <c r="B122" s="72"/>
      <c r="C122" s="64">
        <v>1050023</v>
      </c>
      <c r="D122" s="62">
        <f t="shared" si="11"/>
        <v>100</v>
      </c>
      <c r="E122" s="72"/>
      <c r="F122" s="64">
        <v>34</v>
      </c>
      <c r="G122" s="62">
        <f t="shared" si="12"/>
        <v>-99.99676197569005</v>
      </c>
      <c r="H122" s="62">
        <f t="shared" si="13"/>
        <v>100</v>
      </c>
      <c r="K122" s="24"/>
      <c r="L122" s="27"/>
      <c r="M122" s="27"/>
      <c r="N122" s="25"/>
    </row>
    <row r="123" spans="1:14" ht="22.5" customHeight="1">
      <c r="A123" s="65"/>
      <c r="B123" s="50"/>
      <c r="C123" s="50"/>
      <c r="D123" s="50"/>
      <c r="E123" s="50"/>
      <c r="F123" s="50"/>
      <c r="G123" s="50"/>
      <c r="H123" s="50"/>
      <c r="K123" s="24"/>
      <c r="L123" s="27"/>
      <c r="M123" s="27"/>
      <c r="N123" s="25"/>
    </row>
    <row r="124" spans="1:14" ht="22.5" customHeight="1">
      <c r="A124" s="43" t="s">
        <v>32</v>
      </c>
      <c r="B124" s="50"/>
      <c r="C124" s="50"/>
      <c r="D124" s="50"/>
      <c r="E124" s="50"/>
      <c r="F124" s="50"/>
      <c r="G124" s="50"/>
      <c r="H124" s="50"/>
      <c r="K124" s="24"/>
      <c r="L124" s="27"/>
      <c r="M124" s="27"/>
      <c r="N124" s="25"/>
    </row>
    <row r="125" spans="1:14" ht="33" customHeight="1">
      <c r="A125" s="50"/>
      <c r="B125" s="50"/>
      <c r="C125" s="50"/>
      <c r="D125" s="50"/>
      <c r="E125" s="50"/>
      <c r="F125" s="50"/>
      <c r="G125" s="50"/>
      <c r="H125" s="50"/>
      <c r="K125" s="24"/>
      <c r="L125" s="27"/>
      <c r="M125" s="27"/>
      <c r="N125" s="25"/>
    </row>
    <row r="126" spans="1:14" ht="33" customHeight="1">
      <c r="A126" s="50"/>
      <c r="B126" s="50"/>
      <c r="C126" s="50"/>
      <c r="D126" s="50"/>
      <c r="E126" s="50"/>
      <c r="F126" s="50"/>
      <c r="G126" s="50"/>
      <c r="H126" s="50"/>
      <c r="K126" s="24"/>
      <c r="L126" s="27"/>
      <c r="M126" s="27"/>
      <c r="N126" s="25"/>
    </row>
    <row r="127" spans="1:14" ht="24.75" customHeight="1">
      <c r="A127" s="97" t="s">
        <v>33</v>
      </c>
      <c r="B127" s="97"/>
      <c r="C127" s="97"/>
      <c r="D127" s="97"/>
      <c r="E127" s="97"/>
      <c r="F127" s="97"/>
      <c r="G127" s="97"/>
      <c r="H127" s="97"/>
      <c r="K127" s="24"/>
      <c r="L127" s="27"/>
      <c r="M127" s="27"/>
      <c r="N127" s="25"/>
    </row>
    <row r="128" spans="1:14" ht="24.75" customHeight="1">
      <c r="A128" s="100" t="s">
        <v>66</v>
      </c>
      <c r="B128" s="100"/>
      <c r="C128" s="100"/>
      <c r="D128" s="100"/>
      <c r="E128" s="100"/>
      <c r="F128" s="100"/>
      <c r="G128" s="100"/>
      <c r="H128" s="100"/>
      <c r="J128" s="30"/>
      <c r="K128"/>
      <c r="L128"/>
      <c r="M128" s="27"/>
      <c r="N128" s="25"/>
    </row>
    <row r="129" spans="1:12" ht="24.75" customHeight="1">
      <c r="A129" s="42"/>
      <c r="B129" s="42"/>
      <c r="C129" s="42"/>
      <c r="D129" s="42"/>
      <c r="E129" s="42"/>
      <c r="F129" s="42"/>
      <c r="G129" s="42"/>
      <c r="H129" s="42"/>
      <c r="J129" s="32"/>
      <c r="K129"/>
      <c r="L129"/>
    </row>
    <row r="130" spans="1:12" ht="24.75" customHeight="1">
      <c r="A130" s="51" t="s">
        <v>0</v>
      </c>
      <c r="B130" s="51" t="s">
        <v>1</v>
      </c>
      <c r="C130" s="51">
        <v>2020</v>
      </c>
      <c r="D130" s="51" t="s">
        <v>30</v>
      </c>
      <c r="E130" s="51" t="s">
        <v>1</v>
      </c>
      <c r="F130" s="51">
        <v>2021</v>
      </c>
      <c r="G130" s="52" t="s">
        <v>31</v>
      </c>
      <c r="H130" s="51" t="s">
        <v>30</v>
      </c>
      <c r="J130"/>
      <c r="K130"/>
      <c r="L130"/>
    </row>
    <row r="131" spans="1:12" ht="24.75" customHeight="1">
      <c r="A131" s="59" t="s">
        <v>38</v>
      </c>
      <c r="B131" s="57" t="s">
        <v>10</v>
      </c>
      <c r="C131" s="55">
        <v>48143</v>
      </c>
      <c r="D131" s="58">
        <f>C131/$C$153*100</f>
        <v>4.5847899975144255</v>
      </c>
      <c r="E131" s="57" t="s">
        <v>4</v>
      </c>
      <c r="F131" s="55">
        <v>15</v>
      </c>
      <c r="G131" s="58">
        <f>(F131-C131)/C131*100</f>
        <v>-99.96884282242486</v>
      </c>
      <c r="H131" s="58">
        <f>F131/$F$153*100</f>
        <v>35.714285714285715</v>
      </c>
      <c r="J131"/>
      <c r="K131"/>
      <c r="L131"/>
    </row>
    <row r="132" spans="1:12" ht="24.75" customHeight="1">
      <c r="A132" s="59" t="s">
        <v>37</v>
      </c>
      <c r="B132" s="57" t="s">
        <v>5</v>
      </c>
      <c r="C132" s="55">
        <v>117202</v>
      </c>
      <c r="D132" s="58">
        <f>C132/$C$153*100</f>
        <v>11.161468069889406</v>
      </c>
      <c r="E132" s="57" t="s">
        <v>5</v>
      </c>
      <c r="F132" s="55">
        <v>10</v>
      </c>
      <c r="G132" s="58">
        <f aca="true" t="shared" si="14" ref="G132:G153">(F132-C132)/C132*100</f>
        <v>-99.9914677223938</v>
      </c>
      <c r="H132" s="58">
        <f aca="true" t="shared" si="15" ref="H132:H150">F132/$F$153*100</f>
        <v>23.809523809523807</v>
      </c>
      <c r="J132"/>
      <c r="K132"/>
      <c r="L132"/>
    </row>
    <row r="133" spans="1:12" ht="24.75" customHeight="1">
      <c r="A133" s="59" t="s">
        <v>46</v>
      </c>
      <c r="B133" s="57" t="s">
        <v>8</v>
      </c>
      <c r="C133" s="55">
        <v>46924</v>
      </c>
      <c r="D133" s="58">
        <f aca="true" t="shared" si="16" ref="D133:D149">C133/$C$153*100</f>
        <v>4.468701282499364</v>
      </c>
      <c r="E133" s="57" t="s">
        <v>6</v>
      </c>
      <c r="F133" s="55">
        <v>9</v>
      </c>
      <c r="G133" s="58">
        <f t="shared" si="14"/>
        <v>-99.98082004944166</v>
      </c>
      <c r="H133" s="58">
        <f t="shared" si="15"/>
        <v>21.428571428571427</v>
      </c>
      <c r="J133"/>
      <c r="K133"/>
      <c r="L133"/>
    </row>
    <row r="134" spans="1:12" ht="24.75" customHeight="1">
      <c r="A134" s="76" t="s">
        <v>51</v>
      </c>
      <c r="B134" s="70" t="s">
        <v>22</v>
      </c>
      <c r="C134" s="55">
        <v>16312</v>
      </c>
      <c r="D134" s="58">
        <f t="shared" si="16"/>
        <v>1.5534365211859524</v>
      </c>
      <c r="E134" s="57" t="s">
        <v>7</v>
      </c>
      <c r="F134" s="55">
        <v>8</v>
      </c>
      <c r="G134" s="58">
        <f t="shared" si="14"/>
        <v>-99.95095635115253</v>
      </c>
      <c r="H134" s="58">
        <f t="shared" si="15"/>
        <v>19.047619047619047</v>
      </c>
      <c r="J134"/>
      <c r="K134"/>
      <c r="L134"/>
    </row>
    <row r="135" spans="1:12" ht="24.75" customHeight="1">
      <c r="A135" s="59" t="s">
        <v>35</v>
      </c>
      <c r="B135" s="57" t="s">
        <v>4</v>
      </c>
      <c r="C135" s="55">
        <v>222358</v>
      </c>
      <c r="D135" s="58">
        <f t="shared" si="16"/>
        <v>21.17576250477354</v>
      </c>
      <c r="E135" s="57" t="s">
        <v>10</v>
      </c>
      <c r="F135" s="55"/>
      <c r="G135" s="58">
        <f t="shared" si="14"/>
        <v>-100</v>
      </c>
      <c r="H135" s="58">
        <f t="shared" si="15"/>
        <v>0</v>
      </c>
      <c r="J135"/>
      <c r="K135"/>
      <c r="L135"/>
    </row>
    <row r="136" spans="1:10" ht="24.75" customHeight="1">
      <c r="A136" s="76" t="s">
        <v>49</v>
      </c>
      <c r="B136" s="57" t="s">
        <v>6</v>
      </c>
      <c r="C136" s="55">
        <v>67363</v>
      </c>
      <c r="D136" s="58">
        <f t="shared" si="16"/>
        <v>6.4151633384409825</v>
      </c>
      <c r="E136" s="57" t="s">
        <v>8</v>
      </c>
      <c r="F136" s="55"/>
      <c r="G136" s="58">
        <f t="shared" si="14"/>
        <v>-100</v>
      </c>
      <c r="H136" s="58">
        <f t="shared" si="15"/>
        <v>0</v>
      </c>
      <c r="J136"/>
    </row>
    <row r="137" spans="1:14" ht="24.75" customHeight="1">
      <c r="A137" s="59" t="s">
        <v>47</v>
      </c>
      <c r="B137" s="57" t="s">
        <v>7</v>
      </c>
      <c r="C137" s="55">
        <v>56563</v>
      </c>
      <c r="D137" s="58">
        <f t="shared" si="16"/>
        <v>5.386649702540524</v>
      </c>
      <c r="E137" s="57" t="s">
        <v>12</v>
      </c>
      <c r="F137" s="55"/>
      <c r="G137" s="58">
        <f t="shared" si="14"/>
        <v>-100</v>
      </c>
      <c r="H137" s="58">
        <f t="shared" si="15"/>
        <v>0</v>
      </c>
      <c r="J137"/>
      <c r="M137" s="25"/>
      <c r="N137" s="25"/>
    </row>
    <row r="138" spans="1:14" ht="24.75" customHeight="1">
      <c r="A138" s="76" t="s">
        <v>43</v>
      </c>
      <c r="B138" s="57" t="s">
        <v>12</v>
      </c>
      <c r="C138" s="55">
        <v>46509</v>
      </c>
      <c r="D138" s="58">
        <f t="shared" si="16"/>
        <v>4.429179693712449</v>
      </c>
      <c r="E138" s="57" t="s">
        <v>11</v>
      </c>
      <c r="F138" s="55"/>
      <c r="G138" s="58">
        <f t="shared" si="14"/>
        <v>-100</v>
      </c>
      <c r="H138" s="58">
        <f t="shared" si="15"/>
        <v>0</v>
      </c>
      <c r="J138" s="28"/>
      <c r="M138" s="25"/>
      <c r="N138" s="25"/>
    </row>
    <row r="139" spans="1:14" ht="24.75" customHeight="1">
      <c r="A139" s="76" t="s">
        <v>41</v>
      </c>
      <c r="B139" s="57" t="s">
        <v>11</v>
      </c>
      <c r="C139" s="55">
        <v>42487</v>
      </c>
      <c r="D139" s="58">
        <f t="shared" si="16"/>
        <v>4.046153597083593</v>
      </c>
      <c r="E139" s="57" t="s">
        <v>9</v>
      </c>
      <c r="F139" s="55"/>
      <c r="G139" s="58">
        <f t="shared" si="14"/>
        <v>-100</v>
      </c>
      <c r="H139" s="58">
        <f t="shared" si="15"/>
        <v>0</v>
      </c>
      <c r="J139" s="28"/>
      <c r="K139" s="32"/>
      <c r="L139" s="32"/>
      <c r="M139" s="25"/>
      <c r="N139" s="25"/>
    </row>
    <row r="140" spans="1:14" ht="24.75" customHeight="1">
      <c r="A140" s="59" t="s">
        <v>39</v>
      </c>
      <c r="B140" s="57" t="s">
        <v>9</v>
      </c>
      <c r="C140" s="55">
        <v>30924</v>
      </c>
      <c r="D140" s="58">
        <f t="shared" si="16"/>
        <v>2.9449773774616474</v>
      </c>
      <c r="E140" s="57" t="s">
        <v>14</v>
      </c>
      <c r="F140" s="55"/>
      <c r="G140" s="58">
        <f t="shared" si="14"/>
        <v>-100</v>
      </c>
      <c r="H140" s="58">
        <f t="shared" si="15"/>
        <v>0</v>
      </c>
      <c r="J140" s="28"/>
      <c r="K140" s="24"/>
      <c r="L140" s="27"/>
      <c r="M140" s="25"/>
      <c r="N140" s="25"/>
    </row>
    <row r="141" spans="1:14" ht="24.75" customHeight="1">
      <c r="A141" s="76" t="s">
        <v>44</v>
      </c>
      <c r="B141" s="57" t="s">
        <v>14</v>
      </c>
      <c r="C141" s="55">
        <v>29301</v>
      </c>
      <c r="D141" s="58">
        <f t="shared" si="16"/>
        <v>2.790414633844384</v>
      </c>
      <c r="E141" s="70" t="s">
        <v>13</v>
      </c>
      <c r="F141" s="55"/>
      <c r="G141" s="58">
        <f t="shared" si="14"/>
        <v>-100</v>
      </c>
      <c r="H141" s="58">
        <f t="shared" si="15"/>
        <v>0</v>
      </c>
      <c r="J141" s="28"/>
      <c r="K141" s="24"/>
      <c r="L141" s="27"/>
      <c r="M141" s="25"/>
      <c r="N141" s="25"/>
    </row>
    <row r="142" spans="1:14" ht="24.75" customHeight="1">
      <c r="A142" s="76" t="s">
        <v>3</v>
      </c>
      <c r="B142" s="70" t="s">
        <v>13</v>
      </c>
      <c r="C142" s="55">
        <v>28931</v>
      </c>
      <c r="D142" s="58">
        <f t="shared" si="16"/>
        <v>2.755178518540387</v>
      </c>
      <c r="E142" s="70" t="s">
        <v>15</v>
      </c>
      <c r="F142" s="55"/>
      <c r="G142" s="58">
        <f t="shared" si="14"/>
        <v>-100</v>
      </c>
      <c r="H142" s="58">
        <f t="shared" si="15"/>
        <v>0</v>
      </c>
      <c r="K142" s="24"/>
      <c r="L142" s="27"/>
      <c r="M142" s="25"/>
      <c r="N142" s="25"/>
    </row>
    <row r="143" spans="1:14" ht="24.75" customHeight="1">
      <c r="A143" s="59" t="s">
        <v>42</v>
      </c>
      <c r="B143" s="70" t="s">
        <v>15</v>
      </c>
      <c r="C143" s="55">
        <v>22600</v>
      </c>
      <c r="D143" s="58">
        <f t="shared" si="16"/>
        <v>2.1522600158657754</v>
      </c>
      <c r="E143" s="70" t="s">
        <v>16</v>
      </c>
      <c r="F143" s="55"/>
      <c r="G143" s="58">
        <f t="shared" si="14"/>
        <v>-100</v>
      </c>
      <c r="H143" s="58">
        <f t="shared" si="15"/>
        <v>0</v>
      </c>
      <c r="K143" s="24"/>
      <c r="L143" s="27"/>
      <c r="M143" s="25"/>
      <c r="N143" s="25"/>
    </row>
    <row r="144" spans="1:14" ht="24.75" customHeight="1">
      <c r="A144" s="53" t="s">
        <v>58</v>
      </c>
      <c r="B144" s="70" t="s">
        <v>16</v>
      </c>
      <c r="C144" s="55">
        <v>22054</v>
      </c>
      <c r="D144" s="58">
        <f t="shared" si="16"/>
        <v>2.100262937606363</v>
      </c>
      <c r="E144" s="70" t="s">
        <v>17</v>
      </c>
      <c r="F144" s="55"/>
      <c r="G144" s="58">
        <f t="shared" si="14"/>
        <v>-100</v>
      </c>
      <c r="H144" s="58">
        <f t="shared" si="15"/>
        <v>0</v>
      </c>
      <c r="K144" s="24"/>
      <c r="L144" s="27"/>
      <c r="M144" s="27"/>
      <c r="N144" s="25"/>
    </row>
    <row r="145" spans="1:14" ht="24.75" customHeight="1">
      <c r="A145" s="59" t="s">
        <v>40</v>
      </c>
      <c r="B145" s="70" t="s">
        <v>17</v>
      </c>
      <c r="C145" s="55">
        <v>18491</v>
      </c>
      <c r="D145" s="58">
        <f t="shared" si="16"/>
        <v>1.7609486705032766</v>
      </c>
      <c r="E145" s="70" t="s">
        <v>18</v>
      </c>
      <c r="F145" s="55"/>
      <c r="G145" s="58">
        <f t="shared" si="14"/>
        <v>-100</v>
      </c>
      <c r="H145" s="58">
        <f t="shared" si="15"/>
        <v>0</v>
      </c>
      <c r="K145" s="24"/>
      <c r="L145" s="27"/>
      <c r="M145" s="27"/>
      <c r="N145" s="25"/>
    </row>
    <row r="146" spans="1:14" ht="24.75" customHeight="1">
      <c r="A146" s="76" t="s">
        <v>20</v>
      </c>
      <c r="B146" s="70" t="s">
        <v>18</v>
      </c>
      <c r="C146" s="55">
        <v>16561</v>
      </c>
      <c r="D146" s="58">
        <f t="shared" si="16"/>
        <v>1.5771494744581018</v>
      </c>
      <c r="E146" s="70" t="s">
        <v>21</v>
      </c>
      <c r="F146" s="55"/>
      <c r="G146" s="58">
        <f t="shared" si="14"/>
        <v>-100</v>
      </c>
      <c r="H146" s="58">
        <f t="shared" si="15"/>
        <v>0</v>
      </c>
      <c r="K146" s="24"/>
      <c r="L146" s="27"/>
      <c r="M146" s="27"/>
      <c r="N146" s="25"/>
    </row>
    <row r="147" spans="1:14" ht="24.75" customHeight="1">
      <c r="A147" s="76" t="s">
        <v>50</v>
      </c>
      <c r="B147" s="70" t="s">
        <v>21</v>
      </c>
      <c r="C147" s="55">
        <v>16365</v>
      </c>
      <c r="D147" s="58">
        <f t="shared" si="16"/>
        <v>1.5584838566213899</v>
      </c>
      <c r="E147" s="70" t="s">
        <v>22</v>
      </c>
      <c r="F147" s="55"/>
      <c r="G147" s="58">
        <f t="shared" si="14"/>
        <v>-100</v>
      </c>
      <c r="H147" s="58">
        <f t="shared" si="15"/>
        <v>0</v>
      </c>
      <c r="K147" s="24"/>
      <c r="L147" s="27"/>
      <c r="M147" s="27"/>
      <c r="N147" s="25"/>
    </row>
    <row r="148" spans="1:14" ht="24.75" customHeight="1">
      <c r="A148" s="76" t="s">
        <v>59</v>
      </c>
      <c r="B148" s="70" t="s">
        <v>23</v>
      </c>
      <c r="C148" s="55">
        <v>12527</v>
      </c>
      <c r="D148" s="58">
        <f t="shared" si="16"/>
        <v>1.1929805849004675</v>
      </c>
      <c r="E148" s="70" t="s">
        <v>23</v>
      </c>
      <c r="F148" s="55"/>
      <c r="G148" s="58">
        <f t="shared" si="14"/>
        <v>-100</v>
      </c>
      <c r="H148" s="58">
        <f t="shared" si="15"/>
        <v>0</v>
      </c>
      <c r="J148" s="32"/>
      <c r="K148" s="24"/>
      <c r="L148" s="27"/>
      <c r="M148" s="27"/>
      <c r="N148" s="25"/>
    </row>
    <row r="149" spans="1:14" ht="24.75" customHeight="1">
      <c r="A149" s="76" t="s">
        <v>61</v>
      </c>
      <c r="B149" s="70" t="s">
        <v>24</v>
      </c>
      <c r="C149" s="55">
        <v>11285</v>
      </c>
      <c r="D149" s="58">
        <f t="shared" si="16"/>
        <v>1.0747015167719147</v>
      </c>
      <c r="E149" s="70" t="s">
        <v>24</v>
      </c>
      <c r="F149" s="55"/>
      <c r="G149" s="58">
        <f t="shared" si="14"/>
        <v>-100</v>
      </c>
      <c r="H149" s="58">
        <f t="shared" si="15"/>
        <v>0</v>
      </c>
      <c r="J149" s="30"/>
      <c r="K149" s="24"/>
      <c r="L149" s="27"/>
      <c r="M149" s="27"/>
      <c r="N149" s="25"/>
    </row>
    <row r="150" spans="1:14" ht="24.75" customHeight="1">
      <c r="A150" s="76" t="s">
        <v>53</v>
      </c>
      <c r="B150" s="70" t="s">
        <v>25</v>
      </c>
      <c r="C150" s="55">
        <v>10700</v>
      </c>
      <c r="D150" s="58">
        <f>C150/$C$153*100</f>
        <v>1.018990361493973</v>
      </c>
      <c r="E150" s="70" t="s">
        <v>25</v>
      </c>
      <c r="F150" s="55"/>
      <c r="G150" s="58">
        <f t="shared" si="14"/>
        <v>-100</v>
      </c>
      <c r="H150" s="58">
        <f t="shared" si="15"/>
        <v>0</v>
      </c>
      <c r="J150" s="30"/>
      <c r="K150" s="24"/>
      <c r="L150" s="27"/>
      <c r="M150" s="27"/>
      <c r="N150" s="25"/>
    </row>
    <row r="151" spans="1:14" ht="24.75" customHeight="1">
      <c r="A151" s="71" t="s">
        <v>26</v>
      </c>
      <c r="B151" s="72"/>
      <c r="C151" s="73">
        <f>SUM(C131:C150)</f>
        <v>883600</v>
      </c>
      <c r="D151" s="58">
        <f>C151/$C$153*100</f>
        <v>84.14765265570792</v>
      </c>
      <c r="E151" s="72"/>
      <c r="F151" s="73">
        <f>SUM(F131:F150)</f>
        <v>42</v>
      </c>
      <c r="G151" s="62">
        <f>(F151-C151)/C151*100</f>
        <v>-99.99524671797192</v>
      </c>
      <c r="H151" s="58">
        <f>F151/$F$153*100</f>
        <v>100</v>
      </c>
      <c r="J151" s="30"/>
      <c r="K151" s="24"/>
      <c r="L151" s="27"/>
      <c r="M151" s="27"/>
      <c r="N151" s="25"/>
    </row>
    <row r="152" spans="1:14" ht="24.75" customHeight="1">
      <c r="A152" s="71" t="s">
        <v>27</v>
      </c>
      <c r="B152" s="72"/>
      <c r="C152" s="74">
        <f>C153-C151</f>
        <v>166459</v>
      </c>
      <c r="D152" s="58">
        <f>C152/$C$153*100</f>
        <v>15.852347344292085</v>
      </c>
      <c r="E152" s="72"/>
      <c r="F152" s="74">
        <v>0</v>
      </c>
      <c r="G152" s="62">
        <f>(F152-C152)/C152*100</f>
        <v>-100</v>
      </c>
      <c r="H152" s="58">
        <f>F152/$F$153*100</f>
        <v>0</v>
      </c>
      <c r="J152" s="30"/>
      <c r="K152" s="21"/>
      <c r="L152" s="27"/>
      <c r="M152" s="27"/>
      <c r="N152" s="25"/>
    </row>
    <row r="153" spans="1:14" ht="24.75" customHeight="1">
      <c r="A153" s="71" t="s">
        <v>28</v>
      </c>
      <c r="B153" s="72"/>
      <c r="C153" s="64">
        <v>1050059</v>
      </c>
      <c r="D153" s="62">
        <f>C153/$C$153*100</f>
        <v>100</v>
      </c>
      <c r="E153" s="72"/>
      <c r="F153" s="64">
        <v>42</v>
      </c>
      <c r="G153" s="62">
        <f t="shared" si="14"/>
        <v>-99.99600022474927</v>
      </c>
      <c r="H153" s="62">
        <f>F153/$F$153*100</f>
        <v>100</v>
      </c>
      <c r="J153" s="28"/>
      <c r="K153" s="21"/>
      <c r="L153" s="27"/>
      <c r="M153" s="27"/>
      <c r="N153" s="25"/>
    </row>
    <row r="154" spans="1:14" ht="33" customHeight="1">
      <c r="A154" s="43" t="s">
        <v>32</v>
      </c>
      <c r="B154" s="50"/>
      <c r="C154" s="50"/>
      <c r="D154" s="50"/>
      <c r="E154" s="50"/>
      <c r="F154" s="50"/>
      <c r="G154" s="50"/>
      <c r="H154" s="50"/>
      <c r="J154" s="28"/>
      <c r="K154" s="21"/>
      <c r="L154" s="27"/>
      <c r="M154" s="27"/>
      <c r="N154" s="25"/>
    </row>
    <row r="155" spans="1:14" ht="33" customHeight="1">
      <c r="A155" s="43"/>
      <c r="B155" s="50"/>
      <c r="C155" s="50"/>
      <c r="D155" s="50"/>
      <c r="E155" s="50"/>
      <c r="F155" s="50"/>
      <c r="G155" s="50"/>
      <c r="H155" s="50"/>
      <c r="J155" s="30"/>
      <c r="K155" s="21"/>
      <c r="L155" s="27"/>
      <c r="M155" s="27"/>
      <c r="N155" s="25"/>
    </row>
    <row r="156" spans="1:14" ht="33" customHeight="1">
      <c r="A156" s="42"/>
      <c r="B156" s="42"/>
      <c r="C156" s="42"/>
      <c r="D156" s="42"/>
      <c r="E156" s="42"/>
      <c r="F156" s="42"/>
      <c r="G156" s="42"/>
      <c r="H156" s="42"/>
      <c r="J156" s="30"/>
      <c r="K156" s="21"/>
      <c r="L156" s="27"/>
      <c r="M156" s="27"/>
      <c r="N156" s="25"/>
    </row>
    <row r="157" spans="1:14" ht="33" customHeight="1">
      <c r="A157" s="97" t="s">
        <v>33</v>
      </c>
      <c r="B157" s="97"/>
      <c r="C157" s="97"/>
      <c r="D157" s="97"/>
      <c r="E157" s="97"/>
      <c r="F157" s="97"/>
      <c r="G157" s="97"/>
      <c r="H157" s="97"/>
      <c r="I157" s="32"/>
      <c r="J157" s="30"/>
      <c r="K157" s="21"/>
      <c r="L157" s="27"/>
      <c r="M157" s="27"/>
      <c r="N157" s="25"/>
    </row>
    <row r="158" spans="1:14" ht="24.75" customHeight="1">
      <c r="A158" s="100" t="s">
        <v>68</v>
      </c>
      <c r="B158" s="100"/>
      <c r="C158" s="100"/>
      <c r="D158" s="100"/>
      <c r="E158" s="100"/>
      <c r="F158" s="100"/>
      <c r="G158" s="100"/>
      <c r="H158" s="100"/>
      <c r="I158" s="24"/>
      <c r="J158" s="28"/>
      <c r="K158" s="21"/>
      <c r="L158" s="27"/>
      <c r="M158" s="27"/>
      <c r="N158" s="25"/>
    </row>
    <row r="159" spans="1:14" ht="12.75" customHeight="1">
      <c r="A159" s="42"/>
      <c r="B159" s="42"/>
      <c r="C159" s="42"/>
      <c r="D159" s="42"/>
      <c r="E159" s="42"/>
      <c r="F159" s="42"/>
      <c r="G159" s="42"/>
      <c r="H159" s="42"/>
      <c r="I159" s="24"/>
      <c r="J159" s="28"/>
      <c r="K159"/>
      <c r="L159"/>
      <c r="M159" s="27"/>
      <c r="N159" s="25"/>
    </row>
    <row r="160" spans="1:12" ht="24.75" customHeight="1">
      <c r="A160" s="51" t="s">
        <v>0</v>
      </c>
      <c r="B160" s="51" t="s">
        <v>1</v>
      </c>
      <c r="C160" s="51">
        <v>2020</v>
      </c>
      <c r="D160" s="51" t="s">
        <v>30</v>
      </c>
      <c r="E160" s="51" t="s">
        <v>1</v>
      </c>
      <c r="F160" s="51">
        <v>2021</v>
      </c>
      <c r="G160" s="52" t="s">
        <v>31</v>
      </c>
      <c r="H160" s="51" t="s">
        <v>30</v>
      </c>
      <c r="I160" s="24"/>
      <c r="J160" s="30"/>
      <c r="K160"/>
      <c r="L160"/>
    </row>
    <row r="161" spans="1:12" ht="24.75" customHeight="1">
      <c r="A161" s="59" t="s">
        <v>38</v>
      </c>
      <c r="B161" s="57" t="s">
        <v>10</v>
      </c>
      <c r="C161" s="55">
        <v>48143</v>
      </c>
      <c r="D161" s="58">
        <f>C161/$C$183*100</f>
        <v>4.584650282689786</v>
      </c>
      <c r="E161" s="57" t="s">
        <v>4</v>
      </c>
      <c r="F161" s="55">
        <v>15</v>
      </c>
      <c r="G161" s="58">
        <f>(F161-C161)/C161*100</f>
        <v>-99.96884282242486</v>
      </c>
      <c r="H161" s="58">
        <f>F161/$F$183*100</f>
        <v>34.883720930232556</v>
      </c>
      <c r="I161" s="24"/>
      <c r="J161"/>
      <c r="K161"/>
      <c r="L161"/>
    </row>
    <row r="162" spans="1:12" ht="24.75" customHeight="1">
      <c r="A162" s="59" t="s">
        <v>37</v>
      </c>
      <c r="B162" s="57" t="s">
        <v>5</v>
      </c>
      <c r="C162" s="55">
        <v>117202</v>
      </c>
      <c r="D162" s="58">
        <f>C162/$C$183*100</f>
        <v>11.161127940340409</v>
      </c>
      <c r="E162" s="57" t="s">
        <v>5</v>
      </c>
      <c r="F162" s="55">
        <v>10</v>
      </c>
      <c r="G162" s="58">
        <f aca="true" t="shared" si="17" ref="G162:G179">(F162-C162)/C162*100</f>
        <v>-99.9914677223938</v>
      </c>
      <c r="H162" s="58">
        <f aca="true" t="shared" si="18" ref="H162:H182">F162/$F$183*100</f>
        <v>23.25581395348837</v>
      </c>
      <c r="I162" s="24"/>
      <c r="J162"/>
      <c r="K162"/>
      <c r="L162"/>
    </row>
    <row r="163" spans="1:12" ht="24.75" customHeight="1">
      <c r="A163" s="59" t="s">
        <v>46</v>
      </c>
      <c r="B163" s="57" t="s">
        <v>8</v>
      </c>
      <c r="C163" s="55">
        <v>46927</v>
      </c>
      <c r="D163" s="58">
        <f aca="true" t="shared" si="19" ref="D163:D183">C163/$C$183*100</f>
        <v>4.468850794835876</v>
      </c>
      <c r="E163" s="57" t="s">
        <v>6</v>
      </c>
      <c r="F163" s="55">
        <v>9</v>
      </c>
      <c r="G163" s="58">
        <f t="shared" si="17"/>
        <v>-99.98082127559827</v>
      </c>
      <c r="H163" s="58">
        <f t="shared" si="18"/>
        <v>20.930232558139537</v>
      </c>
      <c r="I163" s="24"/>
      <c r="J163"/>
      <c r="K163"/>
      <c r="L163"/>
    </row>
    <row r="164" spans="1:12" ht="24.75" customHeight="1">
      <c r="A164" s="76" t="s">
        <v>51</v>
      </c>
      <c r="B164" s="70" t="s">
        <v>22</v>
      </c>
      <c r="C164" s="55">
        <v>16312</v>
      </c>
      <c r="D164" s="58">
        <f>C164/$C$183*100</f>
        <v>1.5533891824613295</v>
      </c>
      <c r="E164" s="57" t="s">
        <v>7</v>
      </c>
      <c r="F164" s="55">
        <v>8</v>
      </c>
      <c r="G164" s="58">
        <f>(F164-C164)/C164*100</f>
        <v>-99.95095635115253</v>
      </c>
      <c r="H164" s="58">
        <f t="shared" si="18"/>
        <v>18.6046511627907</v>
      </c>
      <c r="I164" s="24"/>
      <c r="J164"/>
      <c r="K164"/>
      <c r="L164"/>
    </row>
    <row r="165" spans="1:12" ht="24.75" customHeight="1">
      <c r="A165" s="59" t="s">
        <v>35</v>
      </c>
      <c r="B165" s="57" t="s">
        <v>4</v>
      </c>
      <c r="C165" s="55">
        <v>222360</v>
      </c>
      <c r="D165" s="58">
        <f>C165/$C$183*100</f>
        <v>21.175307663811992</v>
      </c>
      <c r="E165" s="57" t="s">
        <v>10</v>
      </c>
      <c r="F165" s="55"/>
      <c r="G165" s="58">
        <f t="shared" si="17"/>
        <v>-100</v>
      </c>
      <c r="H165" s="58">
        <f t="shared" si="18"/>
        <v>0</v>
      </c>
      <c r="I165" s="24"/>
      <c r="K165"/>
      <c r="L165"/>
    </row>
    <row r="166" spans="1:12" ht="24.75" customHeight="1">
      <c r="A166" s="76" t="s">
        <v>49</v>
      </c>
      <c r="B166" s="57" t="s">
        <v>6</v>
      </c>
      <c r="C166" s="55">
        <v>67364</v>
      </c>
      <c r="D166" s="58">
        <f t="shared" si="19"/>
        <v>6.415063075485838</v>
      </c>
      <c r="E166" s="57" t="s">
        <v>8</v>
      </c>
      <c r="F166" s="55"/>
      <c r="G166" s="58">
        <f t="shared" si="17"/>
        <v>-100</v>
      </c>
      <c r="H166" s="58">
        <f t="shared" si="18"/>
        <v>0</v>
      </c>
      <c r="I166" s="24"/>
      <c r="K166"/>
      <c r="L166"/>
    </row>
    <row r="167" spans="1:12" ht="24.75" customHeight="1">
      <c r="A167" s="59" t="s">
        <v>47</v>
      </c>
      <c r="B167" s="57" t="s">
        <v>7</v>
      </c>
      <c r="C167" s="55">
        <v>56583</v>
      </c>
      <c r="D167" s="58">
        <f>C167/$C$183*100</f>
        <v>5.388390149044225</v>
      </c>
      <c r="E167" s="57" t="s">
        <v>12</v>
      </c>
      <c r="F167" s="55"/>
      <c r="G167" s="58">
        <f t="shared" si="17"/>
        <v>-100</v>
      </c>
      <c r="H167" s="58">
        <f t="shared" si="18"/>
        <v>0</v>
      </c>
      <c r="I167" s="24"/>
      <c r="K167"/>
      <c r="L167"/>
    </row>
    <row r="168" spans="1:12" ht="24.75" customHeight="1">
      <c r="A168" s="76" t="s">
        <v>43</v>
      </c>
      <c r="B168" s="57" t="s">
        <v>12</v>
      </c>
      <c r="C168" s="55">
        <v>46515</v>
      </c>
      <c r="D168" s="58">
        <f t="shared" si="19"/>
        <v>4.429616099938006</v>
      </c>
      <c r="E168" s="57" t="s">
        <v>11</v>
      </c>
      <c r="F168" s="55"/>
      <c r="G168" s="58">
        <f t="shared" si="17"/>
        <v>-100</v>
      </c>
      <c r="H168" s="58">
        <f t="shared" si="18"/>
        <v>0</v>
      </c>
      <c r="I168" s="21"/>
      <c r="K168"/>
      <c r="L168"/>
    </row>
    <row r="169" spans="1:12" ht="24.75" customHeight="1">
      <c r="A169" s="76" t="s">
        <v>41</v>
      </c>
      <c r="B169" s="57" t="s">
        <v>11</v>
      </c>
      <c r="C169" s="55">
        <v>42487</v>
      </c>
      <c r="D169" s="58">
        <f t="shared" si="19"/>
        <v>4.046030296421929</v>
      </c>
      <c r="E169" s="57" t="s">
        <v>9</v>
      </c>
      <c r="F169" s="55"/>
      <c r="G169" s="58">
        <f t="shared" si="17"/>
        <v>-100</v>
      </c>
      <c r="H169" s="58">
        <f t="shared" si="18"/>
        <v>0</v>
      </c>
      <c r="I169" s="24"/>
      <c r="K169"/>
      <c r="L169"/>
    </row>
    <row r="170" spans="1:12" ht="24.75" customHeight="1">
      <c r="A170" s="59" t="s">
        <v>39</v>
      </c>
      <c r="B170" s="57" t="s">
        <v>9</v>
      </c>
      <c r="C170" s="55">
        <v>30924</v>
      </c>
      <c r="D170" s="58">
        <f t="shared" si="19"/>
        <v>2.9448876335479497</v>
      </c>
      <c r="E170" s="57" t="s">
        <v>14</v>
      </c>
      <c r="F170" s="55"/>
      <c r="G170" s="58">
        <f t="shared" si="17"/>
        <v>-100</v>
      </c>
      <c r="H170" s="58">
        <f t="shared" si="18"/>
        <v>0</v>
      </c>
      <c r="I170" s="21"/>
      <c r="K170"/>
      <c r="L170"/>
    </row>
    <row r="171" spans="1:12" ht="24.75" customHeight="1">
      <c r="A171" s="76" t="s">
        <v>44</v>
      </c>
      <c r="B171" s="57" t="s">
        <v>14</v>
      </c>
      <c r="C171" s="55">
        <v>29304</v>
      </c>
      <c r="D171" s="58">
        <f t="shared" si="19"/>
        <v>2.79061528953205</v>
      </c>
      <c r="E171" s="70" t="s">
        <v>13</v>
      </c>
      <c r="F171" s="55"/>
      <c r="G171" s="58">
        <f t="shared" si="17"/>
        <v>-100</v>
      </c>
      <c r="H171" s="58">
        <f t="shared" si="18"/>
        <v>0</v>
      </c>
      <c r="I171" s="21"/>
      <c r="K171"/>
      <c r="L171"/>
    </row>
    <row r="172" spans="1:12" ht="24.75" customHeight="1">
      <c r="A172" s="76" t="s">
        <v>3</v>
      </c>
      <c r="B172" s="70" t="s">
        <v>13</v>
      </c>
      <c r="C172" s="55">
        <v>28931</v>
      </c>
      <c r="D172" s="58">
        <f t="shared" si="19"/>
        <v>2.7550945584715993</v>
      </c>
      <c r="E172" s="70" t="s">
        <v>15</v>
      </c>
      <c r="F172" s="55"/>
      <c r="G172" s="58">
        <f t="shared" si="17"/>
        <v>-100</v>
      </c>
      <c r="H172" s="58">
        <f t="shared" si="18"/>
        <v>0</v>
      </c>
      <c r="I172" s="21"/>
      <c r="K172"/>
      <c r="L172"/>
    </row>
    <row r="173" spans="1:12" ht="24.75" customHeight="1">
      <c r="A173" s="59" t="s">
        <v>42</v>
      </c>
      <c r="B173" s="70" t="s">
        <v>15</v>
      </c>
      <c r="C173" s="55">
        <v>22600</v>
      </c>
      <c r="D173" s="58">
        <f t="shared" si="19"/>
        <v>2.152194428863784</v>
      </c>
      <c r="E173" s="70" t="s">
        <v>16</v>
      </c>
      <c r="F173" s="55"/>
      <c r="G173" s="58">
        <f t="shared" si="17"/>
        <v>-100</v>
      </c>
      <c r="H173" s="58">
        <f t="shared" si="18"/>
        <v>0</v>
      </c>
      <c r="I173" s="21"/>
      <c r="K173" s="24"/>
      <c r="L173" s="27"/>
    </row>
    <row r="174" spans="1:13" ht="24.75" customHeight="1">
      <c r="A174" s="76" t="s">
        <v>58</v>
      </c>
      <c r="B174" s="70" t="s">
        <v>16</v>
      </c>
      <c r="C174" s="55">
        <v>22054</v>
      </c>
      <c r="D174" s="58">
        <f t="shared" si="19"/>
        <v>2.1001989351399066</v>
      </c>
      <c r="E174" s="70" t="s">
        <v>17</v>
      </c>
      <c r="F174" s="55"/>
      <c r="G174" s="58">
        <f t="shared" si="17"/>
        <v>-100</v>
      </c>
      <c r="H174" s="58">
        <f t="shared" si="18"/>
        <v>0</v>
      </c>
      <c r="I174" s="21"/>
      <c r="J174"/>
      <c r="K174" s="24"/>
      <c r="L174" s="27"/>
      <c r="M174" s="25"/>
    </row>
    <row r="175" spans="1:13" ht="24.75" customHeight="1">
      <c r="A175" s="59" t="s">
        <v>40</v>
      </c>
      <c r="B175" s="70" t="s">
        <v>17</v>
      </c>
      <c r="C175" s="55">
        <v>18492</v>
      </c>
      <c r="D175" s="58">
        <f t="shared" si="19"/>
        <v>1.7609902379888982</v>
      </c>
      <c r="E175" s="70" t="s">
        <v>18</v>
      </c>
      <c r="F175" s="55"/>
      <c r="G175" s="58">
        <f t="shared" si="17"/>
        <v>-100</v>
      </c>
      <c r="H175" s="58">
        <f t="shared" si="18"/>
        <v>0</v>
      </c>
      <c r="I175" s="21"/>
      <c r="K175" s="24"/>
      <c r="L175" s="27"/>
      <c r="M175" s="27"/>
    </row>
    <row r="176" spans="1:13" ht="24.75" customHeight="1">
      <c r="A176" s="76" t="s">
        <v>20</v>
      </c>
      <c r="B176" s="70" t="s">
        <v>18</v>
      </c>
      <c r="C176" s="55">
        <v>16561</v>
      </c>
      <c r="D176" s="58">
        <f t="shared" si="19"/>
        <v>1.5771014131156251</v>
      </c>
      <c r="E176" s="70" t="s">
        <v>21</v>
      </c>
      <c r="F176" s="55"/>
      <c r="G176" s="58">
        <f t="shared" si="17"/>
        <v>-100</v>
      </c>
      <c r="H176" s="58">
        <f t="shared" si="18"/>
        <v>0</v>
      </c>
      <c r="I176" s="21"/>
      <c r="K176" s="24"/>
      <c r="L176" s="27"/>
      <c r="M176" s="27"/>
    </row>
    <row r="177" spans="1:13" ht="24.75" customHeight="1">
      <c r="A177" s="76" t="s">
        <v>50</v>
      </c>
      <c r="B177" s="70" t="s">
        <v>21</v>
      </c>
      <c r="C177" s="55">
        <v>16366</v>
      </c>
      <c r="D177" s="58">
        <f t="shared" si="19"/>
        <v>1.558531593928526</v>
      </c>
      <c r="E177" s="70" t="s">
        <v>22</v>
      </c>
      <c r="F177" s="55"/>
      <c r="G177" s="58">
        <f t="shared" si="17"/>
        <v>-100</v>
      </c>
      <c r="H177" s="58">
        <f t="shared" si="18"/>
        <v>0</v>
      </c>
      <c r="I177" s="21"/>
      <c r="K177" s="24"/>
      <c r="L177" s="27"/>
      <c r="M177" s="27"/>
    </row>
    <row r="178" spans="1:13" ht="24.75" customHeight="1">
      <c r="A178" s="76" t="s">
        <v>59</v>
      </c>
      <c r="B178" s="70" t="s">
        <v>23</v>
      </c>
      <c r="C178" s="55">
        <v>12527</v>
      </c>
      <c r="D178" s="58">
        <f t="shared" si="19"/>
        <v>1.1929442305476383</v>
      </c>
      <c r="E178" s="70" t="s">
        <v>23</v>
      </c>
      <c r="F178" s="55"/>
      <c r="G178" s="58">
        <f t="shared" si="17"/>
        <v>-100</v>
      </c>
      <c r="H178" s="58">
        <f t="shared" si="18"/>
        <v>0</v>
      </c>
      <c r="I178" s="21"/>
      <c r="K178" s="24"/>
      <c r="L178" s="27"/>
      <c r="M178" s="27"/>
    </row>
    <row r="179" spans="1:14" ht="24.75" customHeight="1">
      <c r="A179" s="76" t="s">
        <v>61</v>
      </c>
      <c r="B179" s="70" t="s">
        <v>24</v>
      </c>
      <c r="C179" s="55">
        <v>11285</v>
      </c>
      <c r="D179" s="58">
        <f>C179/$C$183*100</f>
        <v>1.074668766802115</v>
      </c>
      <c r="E179" s="70" t="s">
        <v>24</v>
      </c>
      <c r="F179" s="55"/>
      <c r="G179" s="58">
        <f t="shared" si="17"/>
        <v>-100</v>
      </c>
      <c r="H179" s="58">
        <f>F179/$F$183*100</f>
        <v>0</v>
      </c>
      <c r="I179" s="35"/>
      <c r="J179" s="33"/>
      <c r="K179" s="24"/>
      <c r="L179" s="27"/>
      <c r="M179" s="27"/>
      <c r="N179" s="25"/>
    </row>
    <row r="180" spans="1:14" ht="24.75" customHeight="1">
      <c r="A180" s="76" t="s">
        <v>53</v>
      </c>
      <c r="B180" s="70" t="s">
        <v>25</v>
      </c>
      <c r="C180" s="55">
        <v>10701</v>
      </c>
      <c r="D180" s="58">
        <f>C180/$C$183*100</f>
        <v>1.0190545390828034</v>
      </c>
      <c r="E180" s="70" t="s">
        <v>25</v>
      </c>
      <c r="F180" s="55"/>
      <c r="G180" s="58">
        <f>(F180-C180)/C180*100</f>
        <v>-100</v>
      </c>
      <c r="H180" s="58">
        <f>F180/$F$183*100</f>
        <v>0</v>
      </c>
      <c r="I180" s="35"/>
      <c r="J180" s="30"/>
      <c r="K180" s="21"/>
      <c r="L180" s="27"/>
      <c r="M180" s="27"/>
      <c r="N180" s="25"/>
    </row>
    <row r="181" spans="1:14" ht="24.75" customHeight="1">
      <c r="A181" s="71" t="s">
        <v>26</v>
      </c>
      <c r="B181" s="72"/>
      <c r="C181" s="73">
        <f>SUM(C161:C180)</f>
        <v>883638</v>
      </c>
      <c r="D181" s="58">
        <f t="shared" si="19"/>
        <v>84.14870711205029</v>
      </c>
      <c r="E181" s="72"/>
      <c r="F181" s="73">
        <f>SUM(F161:F180)</f>
        <v>42</v>
      </c>
      <c r="G181" s="62">
        <f>(F181-C181)/C181*100</f>
        <v>-99.99524692238224</v>
      </c>
      <c r="H181" s="58">
        <f t="shared" si="18"/>
        <v>97.67441860465115</v>
      </c>
      <c r="I181" s="35"/>
      <c r="J181" s="30"/>
      <c r="K181" s="24"/>
      <c r="L181" s="27"/>
      <c r="M181" s="27"/>
      <c r="N181" s="25"/>
    </row>
    <row r="182" spans="1:14" ht="24.75" customHeight="1">
      <c r="A182" s="71" t="s">
        <v>52</v>
      </c>
      <c r="B182" s="72"/>
      <c r="C182" s="74">
        <f>C183-C181</f>
        <v>166453</v>
      </c>
      <c r="D182" s="58">
        <f t="shared" si="19"/>
        <v>15.851292887949711</v>
      </c>
      <c r="E182" s="72"/>
      <c r="F182" s="74">
        <f>F183-F181</f>
        <v>1</v>
      </c>
      <c r="G182" s="62">
        <f>(F182-C182)/C182*100</f>
        <v>-99.99939922981262</v>
      </c>
      <c r="H182" s="58">
        <f t="shared" si="18"/>
        <v>2.3255813953488373</v>
      </c>
      <c r="J182" s="30"/>
      <c r="K182" s="24"/>
      <c r="L182" s="27"/>
      <c r="M182" s="27"/>
      <c r="N182" s="25"/>
    </row>
    <row r="183" spans="1:14" ht="24.75" customHeight="1">
      <c r="A183" s="71" t="s">
        <v>28</v>
      </c>
      <c r="B183" s="72"/>
      <c r="C183" s="64">
        <v>1050091</v>
      </c>
      <c r="D183" s="58">
        <f t="shared" si="19"/>
        <v>100</v>
      </c>
      <c r="E183" s="72"/>
      <c r="F183" s="64">
        <v>43</v>
      </c>
      <c r="G183" s="62">
        <f>(F183-C183)/C183*100</f>
        <v>-99.99590511679463</v>
      </c>
      <c r="H183" s="62">
        <f>F183/$F$183*100</f>
        <v>100</v>
      </c>
      <c r="J183" s="30"/>
      <c r="K183" s="24"/>
      <c r="L183" s="27"/>
      <c r="M183" s="27"/>
      <c r="N183" s="25"/>
    </row>
    <row r="184" spans="1:14" ht="15.75">
      <c r="A184" s="75"/>
      <c r="B184" s="50"/>
      <c r="C184" s="50"/>
      <c r="D184" s="50"/>
      <c r="E184" s="50"/>
      <c r="F184" s="50"/>
      <c r="G184" s="50"/>
      <c r="H184" s="50"/>
      <c r="J184" s="30"/>
      <c r="K184" s="24"/>
      <c r="L184" s="27"/>
      <c r="M184" s="27"/>
      <c r="N184" s="25"/>
    </row>
    <row r="185" spans="1:14" ht="24.75" customHeight="1">
      <c r="A185" s="43" t="s">
        <v>32</v>
      </c>
      <c r="B185" s="50"/>
      <c r="C185" s="50"/>
      <c r="D185" s="50"/>
      <c r="E185" s="50"/>
      <c r="F185" s="50"/>
      <c r="G185" s="50"/>
      <c r="H185" s="50"/>
      <c r="J185" s="28"/>
      <c r="K185" s="21"/>
      <c r="L185" s="27"/>
      <c r="M185" s="27"/>
      <c r="N185" s="25"/>
    </row>
    <row r="186" spans="1:14" ht="24.75" customHeight="1">
      <c r="A186" s="43"/>
      <c r="B186" s="50"/>
      <c r="C186" s="50"/>
      <c r="D186" s="50"/>
      <c r="E186" s="50"/>
      <c r="F186" s="50"/>
      <c r="G186" s="50"/>
      <c r="H186" s="50"/>
      <c r="J186" s="30"/>
      <c r="K186" s="21"/>
      <c r="L186" s="27"/>
      <c r="M186" s="27"/>
      <c r="N186" s="25"/>
    </row>
    <row r="187" spans="1:14" ht="24.75" customHeight="1">
      <c r="A187" s="47"/>
      <c r="B187" s="47"/>
      <c r="C187" s="47"/>
      <c r="D187" s="47"/>
      <c r="E187" s="47"/>
      <c r="F187" s="48"/>
      <c r="G187" s="47"/>
      <c r="H187" s="47"/>
      <c r="J187" s="30"/>
      <c r="K187" s="21"/>
      <c r="L187" s="27"/>
      <c r="M187" s="27"/>
      <c r="N187" s="25"/>
    </row>
    <row r="188" spans="1:14" ht="24.75" customHeight="1">
      <c r="A188" s="97" t="s">
        <v>34</v>
      </c>
      <c r="B188" s="97"/>
      <c r="C188" s="97"/>
      <c r="D188" s="97"/>
      <c r="E188" s="97"/>
      <c r="F188" s="97"/>
      <c r="G188" s="97"/>
      <c r="H188" s="97"/>
      <c r="J188" s="30"/>
      <c r="M188" s="27"/>
      <c r="N188" s="25"/>
    </row>
    <row r="189" spans="1:16" ht="24.75" customHeight="1">
      <c r="A189" s="100" t="s">
        <v>69</v>
      </c>
      <c r="B189" s="100"/>
      <c r="C189" s="100"/>
      <c r="D189" s="100"/>
      <c r="E189" s="100"/>
      <c r="F189" s="100"/>
      <c r="G189" s="100"/>
      <c r="H189" s="100"/>
      <c r="J189" s="28"/>
      <c r="M189" s="25"/>
      <c r="O189" s="25"/>
      <c r="P189" s="25"/>
    </row>
    <row r="190" spans="1:16" ht="24.75" customHeight="1">
      <c r="A190" s="42"/>
      <c r="B190" s="42"/>
      <c r="C190" s="42"/>
      <c r="D190" s="42"/>
      <c r="E190" s="42"/>
      <c r="F190" s="42"/>
      <c r="G190" s="42"/>
      <c r="H190" s="42"/>
      <c r="J190" s="27"/>
      <c r="M190" s="25"/>
      <c r="O190" s="25"/>
      <c r="P190" s="25"/>
    </row>
    <row r="191" spans="1:12" ht="24.75" customHeight="1">
      <c r="A191" s="71" t="s">
        <v>36</v>
      </c>
      <c r="B191" s="51" t="s">
        <v>1</v>
      </c>
      <c r="C191" s="51">
        <v>2020</v>
      </c>
      <c r="D191" s="51" t="s">
        <v>30</v>
      </c>
      <c r="E191" s="51" t="s">
        <v>1</v>
      </c>
      <c r="F191" s="51">
        <v>2021</v>
      </c>
      <c r="G191" s="52" t="s">
        <v>31</v>
      </c>
      <c r="H191" s="51" t="s">
        <v>30</v>
      </c>
      <c r="J191" s="27"/>
      <c r="K191"/>
      <c r="L191"/>
    </row>
    <row r="192" spans="1:12" ht="24.75" customHeight="1">
      <c r="A192" s="59" t="s">
        <v>38</v>
      </c>
      <c r="B192" s="57" t="s">
        <v>10</v>
      </c>
      <c r="C192" s="55">
        <v>48145</v>
      </c>
      <c r="D192" s="58">
        <f aca="true" t="shared" si="20" ref="D192:D214">C192/$C$214*100</f>
        <v>4.58463554313814</v>
      </c>
      <c r="E192" s="57" t="s">
        <v>4</v>
      </c>
      <c r="F192" s="55">
        <v>15</v>
      </c>
      <c r="G192" s="58">
        <f>(F192-C192)/C192*100</f>
        <v>-99.96884411673071</v>
      </c>
      <c r="H192" s="58">
        <f aca="true" t="shared" si="21" ref="H192:H214">F192/$F$214*100</f>
        <v>34.883720930232556</v>
      </c>
      <c r="J192" s="27"/>
      <c r="K192"/>
      <c r="L192"/>
    </row>
    <row r="193" spans="1:12" ht="24.75" customHeight="1">
      <c r="A193" s="59" t="s">
        <v>37</v>
      </c>
      <c r="B193" s="57" t="s">
        <v>5</v>
      </c>
      <c r="C193" s="55">
        <v>117204</v>
      </c>
      <c r="D193" s="58">
        <f t="shared" si="20"/>
        <v>11.16081886380647</v>
      </c>
      <c r="E193" s="57" t="s">
        <v>5</v>
      </c>
      <c r="F193" s="55">
        <v>10</v>
      </c>
      <c r="G193" s="58">
        <f aca="true" t="shared" si="22" ref="G193:G211">(F193-C193)/C193*100</f>
        <v>-99.99146786799086</v>
      </c>
      <c r="H193" s="58">
        <f t="shared" si="21"/>
        <v>23.25581395348837</v>
      </c>
      <c r="J193" s="27"/>
      <c r="K193"/>
      <c r="L193"/>
    </row>
    <row r="194" spans="1:12" ht="24.75" customHeight="1">
      <c r="A194" s="59" t="s">
        <v>46</v>
      </c>
      <c r="B194" s="57" t="s">
        <v>8</v>
      </c>
      <c r="C194" s="55">
        <v>46935</v>
      </c>
      <c r="D194" s="58">
        <f t="shared" si="20"/>
        <v>4.469412591487975</v>
      </c>
      <c r="E194" s="57" t="s">
        <v>6</v>
      </c>
      <c r="F194" s="55">
        <v>9</v>
      </c>
      <c r="G194" s="58">
        <f t="shared" si="22"/>
        <v>-99.98082454458293</v>
      </c>
      <c r="H194" s="58">
        <f t="shared" si="21"/>
        <v>20.930232558139537</v>
      </c>
      <c r="K194"/>
      <c r="L194"/>
    </row>
    <row r="195" spans="1:12" ht="24.75" customHeight="1">
      <c r="A195" s="76" t="s">
        <v>51</v>
      </c>
      <c r="B195" s="70" t="s">
        <v>22</v>
      </c>
      <c r="C195" s="55">
        <v>16317</v>
      </c>
      <c r="D195" s="58">
        <f t="shared" si="20"/>
        <v>1.5537957868394439</v>
      </c>
      <c r="E195" s="57" t="s">
        <v>7</v>
      </c>
      <c r="F195" s="55">
        <v>8</v>
      </c>
      <c r="G195" s="58">
        <f t="shared" si="22"/>
        <v>-99.9509713795428</v>
      </c>
      <c r="H195" s="58">
        <f t="shared" si="21"/>
        <v>18.6046511627907</v>
      </c>
      <c r="J195"/>
      <c r="K195"/>
      <c r="L195"/>
    </row>
    <row r="196" spans="1:13" ht="24.75" customHeight="1">
      <c r="A196" s="59" t="s">
        <v>35</v>
      </c>
      <c r="B196" s="57" t="s">
        <v>4</v>
      </c>
      <c r="C196" s="55">
        <v>222367</v>
      </c>
      <c r="D196" s="58">
        <f t="shared" si="20"/>
        <v>21.175026520323996</v>
      </c>
      <c r="E196" s="57" t="s">
        <v>10</v>
      </c>
      <c r="F196" s="55"/>
      <c r="G196" s="58">
        <f t="shared" si="22"/>
        <v>-100</v>
      </c>
      <c r="H196" s="58">
        <f t="shared" si="21"/>
        <v>0</v>
      </c>
      <c r="J196"/>
      <c r="M196" s="25"/>
    </row>
    <row r="197" spans="1:13" ht="24.75" customHeight="1">
      <c r="A197" s="76" t="s">
        <v>49</v>
      </c>
      <c r="B197" s="57" t="s">
        <v>6</v>
      </c>
      <c r="C197" s="55">
        <v>67364</v>
      </c>
      <c r="D197" s="58">
        <f t="shared" si="20"/>
        <v>6.414775962778226</v>
      </c>
      <c r="E197" s="57" t="s">
        <v>8</v>
      </c>
      <c r="F197" s="55"/>
      <c r="G197" s="58">
        <f t="shared" si="22"/>
        <v>-100</v>
      </c>
      <c r="H197" s="58">
        <f t="shared" si="21"/>
        <v>0</v>
      </c>
      <c r="J197"/>
      <c r="M197" s="25"/>
    </row>
    <row r="198" spans="1:13" ht="24.75" customHeight="1">
      <c r="A198" s="76" t="s">
        <v>47</v>
      </c>
      <c r="B198" s="57" t="s">
        <v>7</v>
      </c>
      <c r="C198" s="55">
        <v>56583</v>
      </c>
      <c r="D198" s="58">
        <f t="shared" si="20"/>
        <v>5.388148986133251</v>
      </c>
      <c r="E198" s="57" t="s">
        <v>12</v>
      </c>
      <c r="F198" s="55"/>
      <c r="G198" s="58">
        <f t="shared" si="22"/>
        <v>-100</v>
      </c>
      <c r="H198" s="58">
        <f t="shared" si="21"/>
        <v>0</v>
      </c>
      <c r="J198"/>
      <c r="M198" s="25"/>
    </row>
    <row r="199" spans="1:13" ht="24.75" customHeight="1">
      <c r="A199" s="59" t="s">
        <v>43</v>
      </c>
      <c r="B199" s="57" t="s">
        <v>12</v>
      </c>
      <c r="C199" s="55">
        <v>46518</v>
      </c>
      <c r="D199" s="58">
        <f t="shared" si="20"/>
        <v>4.4297035246796135</v>
      </c>
      <c r="E199" s="57" t="s">
        <v>11</v>
      </c>
      <c r="F199" s="55"/>
      <c r="G199" s="58">
        <f t="shared" si="22"/>
        <v>-100</v>
      </c>
      <c r="H199" s="58">
        <f t="shared" si="21"/>
        <v>0</v>
      </c>
      <c r="J199"/>
      <c r="M199" s="25"/>
    </row>
    <row r="200" spans="1:13" ht="24.75" customHeight="1">
      <c r="A200" s="76" t="s">
        <v>41</v>
      </c>
      <c r="B200" s="57" t="s">
        <v>11</v>
      </c>
      <c r="C200" s="55">
        <v>42488</v>
      </c>
      <c r="D200" s="58">
        <f t="shared" si="20"/>
        <v>4.045944437778654</v>
      </c>
      <c r="E200" s="57" t="s">
        <v>9</v>
      </c>
      <c r="F200" s="55"/>
      <c r="G200" s="58">
        <f t="shared" si="22"/>
        <v>-100</v>
      </c>
      <c r="H200" s="58">
        <f t="shared" si="21"/>
        <v>0</v>
      </c>
      <c r="J200"/>
      <c r="K200"/>
      <c r="M200" s="25"/>
    </row>
    <row r="201" spans="1:13" ht="24.75" customHeight="1">
      <c r="A201" s="76" t="s">
        <v>39</v>
      </c>
      <c r="B201" s="57" t="s">
        <v>9</v>
      </c>
      <c r="C201" s="55">
        <v>30924</v>
      </c>
      <c r="D201" s="58">
        <f t="shared" si="20"/>
        <v>2.9447558320906393</v>
      </c>
      <c r="E201" s="57" t="s">
        <v>14</v>
      </c>
      <c r="F201" s="55"/>
      <c r="G201" s="58">
        <f t="shared" si="22"/>
        <v>-100</v>
      </c>
      <c r="H201" s="58">
        <f t="shared" si="21"/>
        <v>0</v>
      </c>
      <c r="J201"/>
      <c r="K201"/>
      <c r="M201" s="25"/>
    </row>
    <row r="202" spans="1:13" ht="24.75" customHeight="1">
      <c r="A202" s="59" t="s">
        <v>44</v>
      </c>
      <c r="B202" s="57" t="s">
        <v>14</v>
      </c>
      <c r="C202" s="55">
        <v>29301</v>
      </c>
      <c r="D202" s="58">
        <f t="shared" si="20"/>
        <v>2.7902047159516177</v>
      </c>
      <c r="E202" s="70" t="s">
        <v>13</v>
      </c>
      <c r="F202" s="55"/>
      <c r="G202" s="58">
        <f t="shared" si="22"/>
        <v>-100</v>
      </c>
      <c r="H202" s="58">
        <f t="shared" si="21"/>
        <v>0</v>
      </c>
      <c r="J202"/>
      <c r="K202"/>
      <c r="M202" s="25"/>
    </row>
    <row r="203" spans="1:13" ht="24.75" customHeight="1">
      <c r="A203" s="76" t="s">
        <v>45</v>
      </c>
      <c r="B203" s="70" t="s">
        <v>13</v>
      </c>
      <c r="C203" s="55">
        <v>28938</v>
      </c>
      <c r="D203" s="58">
        <f t="shared" si="20"/>
        <v>2.7556378304565685</v>
      </c>
      <c r="E203" s="70" t="s">
        <v>15</v>
      </c>
      <c r="F203" s="55"/>
      <c r="G203" s="58">
        <f t="shared" si="22"/>
        <v>-100</v>
      </c>
      <c r="H203" s="58">
        <f t="shared" si="21"/>
        <v>0</v>
      </c>
      <c r="J203"/>
      <c r="K203"/>
      <c r="M203" s="25"/>
    </row>
    <row r="204" spans="1:13" ht="24.75" customHeight="1">
      <c r="A204" s="59" t="s">
        <v>42</v>
      </c>
      <c r="B204" s="70" t="s">
        <v>15</v>
      </c>
      <c r="C204" s="55">
        <v>22600</v>
      </c>
      <c r="D204" s="58">
        <f t="shared" si="20"/>
        <v>2.1520981052014116</v>
      </c>
      <c r="E204" s="70" t="s">
        <v>16</v>
      </c>
      <c r="F204" s="55"/>
      <c r="G204" s="58">
        <f t="shared" si="22"/>
        <v>-100</v>
      </c>
      <c r="H204" s="58">
        <f t="shared" si="21"/>
        <v>0</v>
      </c>
      <c r="K204"/>
      <c r="M204" s="25"/>
    </row>
    <row r="205" spans="1:13" ht="24.75" customHeight="1">
      <c r="A205" s="76" t="s">
        <v>58</v>
      </c>
      <c r="B205" s="70" t="s">
        <v>16</v>
      </c>
      <c r="C205" s="55">
        <v>22054</v>
      </c>
      <c r="D205" s="58">
        <f t="shared" si="20"/>
        <v>2.1001049385890234</v>
      </c>
      <c r="E205" s="70" t="s">
        <v>17</v>
      </c>
      <c r="F205" s="55"/>
      <c r="G205" s="58">
        <f t="shared" si="22"/>
        <v>-100</v>
      </c>
      <c r="H205" s="58">
        <f t="shared" si="21"/>
        <v>0</v>
      </c>
      <c r="J205" s="27"/>
      <c r="K205"/>
      <c r="M205" s="25"/>
    </row>
    <row r="206" spans="1:13" ht="24.75" customHeight="1">
      <c r="A206" s="76" t="s">
        <v>40</v>
      </c>
      <c r="B206" s="70" t="s">
        <v>17</v>
      </c>
      <c r="C206" s="55">
        <v>18491</v>
      </c>
      <c r="D206" s="58">
        <f t="shared" si="20"/>
        <v>1.7608161974902348</v>
      </c>
      <c r="E206" s="70" t="s">
        <v>18</v>
      </c>
      <c r="F206" s="55"/>
      <c r="G206" s="58">
        <f t="shared" si="22"/>
        <v>-100</v>
      </c>
      <c r="H206" s="58">
        <f t="shared" si="21"/>
        <v>0</v>
      </c>
      <c r="J206" s="27"/>
      <c r="K206"/>
      <c r="M206" s="25"/>
    </row>
    <row r="207" spans="1:13" ht="24.75" customHeight="1">
      <c r="A207" s="76" t="s">
        <v>20</v>
      </c>
      <c r="B207" s="70" t="s">
        <v>18</v>
      </c>
      <c r="C207" s="55">
        <v>16561</v>
      </c>
      <c r="D207" s="58">
        <f t="shared" si="20"/>
        <v>1.5770308283292294</v>
      </c>
      <c r="E207" s="70" t="s">
        <v>21</v>
      </c>
      <c r="F207" s="55"/>
      <c r="G207" s="58">
        <f t="shared" si="22"/>
        <v>-100</v>
      </c>
      <c r="H207" s="58">
        <f t="shared" si="21"/>
        <v>0</v>
      </c>
      <c r="J207" s="27"/>
      <c r="K207"/>
      <c r="M207" s="25"/>
    </row>
    <row r="208" spans="1:13" ht="24.75" customHeight="1">
      <c r="A208" s="76" t="s">
        <v>50</v>
      </c>
      <c r="B208" s="70" t="s">
        <v>21</v>
      </c>
      <c r="C208" s="55">
        <v>16369</v>
      </c>
      <c r="D208" s="58">
        <f t="shared" si="20"/>
        <v>1.5587475169930047</v>
      </c>
      <c r="E208" s="70" t="s">
        <v>22</v>
      </c>
      <c r="F208" s="55"/>
      <c r="G208" s="58">
        <f t="shared" si="22"/>
        <v>-100</v>
      </c>
      <c r="H208" s="58">
        <f t="shared" si="21"/>
        <v>0</v>
      </c>
      <c r="J208" s="29"/>
      <c r="K208"/>
      <c r="L208"/>
      <c r="M208" s="25"/>
    </row>
    <row r="209" spans="1:12" ht="24.75" customHeight="1">
      <c r="A209" s="76" t="s">
        <v>59</v>
      </c>
      <c r="B209" s="70" t="s">
        <v>23</v>
      </c>
      <c r="C209" s="55">
        <v>12527</v>
      </c>
      <c r="D209" s="58">
        <f t="shared" si="20"/>
        <v>1.1928908391087647</v>
      </c>
      <c r="E209" s="70" t="s">
        <v>23</v>
      </c>
      <c r="F209" s="55"/>
      <c r="G209" s="58">
        <f t="shared" si="22"/>
        <v>-100</v>
      </c>
      <c r="H209" s="58">
        <f t="shared" si="21"/>
        <v>0</v>
      </c>
      <c r="J209" s="27"/>
      <c r="K209" s="24"/>
      <c r="L209" s="27"/>
    </row>
    <row r="210" spans="1:14" ht="24.75" customHeight="1">
      <c r="A210" s="76" t="s">
        <v>61</v>
      </c>
      <c r="B210" s="70" t="s">
        <v>24</v>
      </c>
      <c r="C210" s="55">
        <v>11285</v>
      </c>
      <c r="D210" s="58">
        <f t="shared" si="20"/>
        <v>1.0746206689025632</v>
      </c>
      <c r="E210" s="70" t="s">
        <v>24</v>
      </c>
      <c r="F210" s="55"/>
      <c r="G210" s="58">
        <f t="shared" si="22"/>
        <v>-100</v>
      </c>
      <c r="H210" s="58">
        <f t="shared" si="21"/>
        <v>0</v>
      </c>
      <c r="K210" s="24"/>
      <c r="L210" s="27"/>
      <c r="M210" s="29"/>
      <c r="N210" s="25"/>
    </row>
    <row r="211" spans="1:14" ht="24.75" customHeight="1">
      <c r="A211" s="76" t="s">
        <v>53</v>
      </c>
      <c r="B211" s="70" t="s">
        <v>25</v>
      </c>
      <c r="C211" s="55">
        <v>10700</v>
      </c>
      <c r="D211" s="58">
        <f t="shared" si="20"/>
        <v>1.0189137046750045</v>
      </c>
      <c r="E211" s="70" t="s">
        <v>25</v>
      </c>
      <c r="F211" s="55"/>
      <c r="G211" s="58">
        <f t="shared" si="22"/>
        <v>-100</v>
      </c>
      <c r="H211" s="58">
        <f t="shared" si="21"/>
        <v>0</v>
      </c>
      <c r="J211" s="30"/>
      <c r="K211" s="24"/>
      <c r="L211" s="27"/>
      <c r="M211" s="27"/>
      <c r="N211" s="25"/>
    </row>
    <row r="212" spans="1:14" ht="24.75" customHeight="1">
      <c r="A212" s="71" t="s">
        <v>26</v>
      </c>
      <c r="B212" s="72"/>
      <c r="C212" s="73">
        <f>SUM(C192:C211)</f>
        <v>883671</v>
      </c>
      <c r="D212" s="58">
        <f t="shared" si="20"/>
        <v>84.14808339475384</v>
      </c>
      <c r="E212" s="72"/>
      <c r="F212" s="73">
        <f>SUM(F192:F211)</f>
        <v>42</v>
      </c>
      <c r="G212" s="62">
        <f>(F212-C212)/C212*100</f>
        <v>-99.9952470998822</v>
      </c>
      <c r="H212" s="58">
        <f t="shared" si="21"/>
        <v>97.67441860465115</v>
      </c>
      <c r="J212" s="30"/>
      <c r="K212" s="21"/>
      <c r="L212" s="27"/>
      <c r="M212" s="29"/>
      <c r="N212" s="25"/>
    </row>
    <row r="213" spans="1:14" ht="24.75" customHeight="1">
      <c r="A213" s="77" t="s">
        <v>52</v>
      </c>
      <c r="B213" s="72"/>
      <c r="C213" s="74">
        <f>SUM(C214-C212)</f>
        <v>166467</v>
      </c>
      <c r="D213" s="58">
        <f t="shared" si="20"/>
        <v>15.851916605246167</v>
      </c>
      <c r="E213" s="72"/>
      <c r="F213" s="74">
        <f>SUM(F214-F212)</f>
        <v>1</v>
      </c>
      <c r="G213" s="62">
        <f>(F213-C213)/C213*100</f>
        <v>-99.99939928033784</v>
      </c>
      <c r="H213" s="58">
        <f t="shared" si="21"/>
        <v>2.3255813953488373</v>
      </c>
      <c r="J213" s="28"/>
      <c r="K213" s="21"/>
      <c r="L213" s="27"/>
      <c r="M213" s="27"/>
      <c r="N213" s="25"/>
    </row>
    <row r="214" spans="1:14" ht="24.75" customHeight="1">
      <c r="A214" s="71" t="s">
        <v>28</v>
      </c>
      <c r="B214" s="72"/>
      <c r="C214" s="64">
        <v>1050138</v>
      </c>
      <c r="D214" s="58">
        <f t="shared" si="20"/>
        <v>100</v>
      </c>
      <c r="E214" s="72"/>
      <c r="F214" s="64">
        <v>43</v>
      </c>
      <c r="G214" s="62">
        <f>(F214-C214)/C214*100</f>
        <v>-99.99590530006532</v>
      </c>
      <c r="H214" s="58">
        <f t="shared" si="21"/>
        <v>100</v>
      </c>
      <c r="J214" s="30"/>
      <c r="K214" s="21"/>
      <c r="L214" s="27"/>
      <c r="M214" s="29"/>
      <c r="N214" s="24"/>
    </row>
    <row r="215" spans="1:14" ht="28.5" customHeight="1">
      <c r="A215" s="75" t="s">
        <v>60</v>
      </c>
      <c r="B215" s="50"/>
      <c r="C215" s="50"/>
      <c r="D215" s="50"/>
      <c r="E215" s="50"/>
      <c r="F215" s="50"/>
      <c r="G215" s="50"/>
      <c r="H215" s="50"/>
      <c r="J215" s="30"/>
      <c r="K215" s="21"/>
      <c r="L215" s="27"/>
      <c r="M215" s="27"/>
      <c r="N215" s="25"/>
    </row>
    <row r="216" spans="1:14" ht="28.5" customHeight="1">
      <c r="A216" s="43" t="s">
        <v>32</v>
      </c>
      <c r="B216" s="50"/>
      <c r="C216" s="50"/>
      <c r="D216" s="50"/>
      <c r="E216" s="50"/>
      <c r="F216" s="50"/>
      <c r="G216" s="50"/>
      <c r="H216" s="50"/>
      <c r="J216" s="30"/>
      <c r="K216" s="21"/>
      <c r="L216" s="27"/>
      <c r="M216" s="27"/>
      <c r="N216" s="25"/>
    </row>
    <row r="217" spans="1:14" ht="28.5" customHeight="1">
      <c r="A217" s="50"/>
      <c r="B217" s="50"/>
      <c r="C217" s="50"/>
      <c r="D217" s="50"/>
      <c r="E217" s="50"/>
      <c r="F217" s="50"/>
      <c r="G217" s="50"/>
      <c r="H217" s="50"/>
      <c r="J217" s="28"/>
      <c r="K217" s="21"/>
      <c r="L217" s="27"/>
      <c r="M217" s="6"/>
      <c r="N217" s="24"/>
    </row>
    <row r="218" spans="1:14" ht="28.5" customHeight="1">
      <c r="A218" s="97" t="s">
        <v>34</v>
      </c>
      <c r="B218" s="97"/>
      <c r="C218" s="97"/>
      <c r="D218" s="97"/>
      <c r="E218" s="97"/>
      <c r="F218" s="97"/>
      <c r="G218" s="97"/>
      <c r="H218" s="97"/>
      <c r="J218" s="30"/>
      <c r="L218"/>
      <c r="M218" s="6"/>
      <c r="N218" s="25"/>
    </row>
    <row r="219" spans="1:12" ht="28.5" customHeight="1">
      <c r="A219" s="100" t="s">
        <v>70</v>
      </c>
      <c r="B219" s="100"/>
      <c r="C219" s="100"/>
      <c r="D219" s="100"/>
      <c r="E219" s="100"/>
      <c r="F219" s="100"/>
      <c r="G219" s="100"/>
      <c r="H219" s="100"/>
      <c r="J219" s="30"/>
      <c r="L219"/>
    </row>
    <row r="220" spans="1:17" ht="28.5" customHeight="1">
      <c r="A220" s="71" t="s">
        <v>36</v>
      </c>
      <c r="B220" s="51" t="s">
        <v>1</v>
      </c>
      <c r="C220" s="51">
        <v>2020</v>
      </c>
      <c r="D220" s="51" t="s">
        <v>30</v>
      </c>
      <c r="E220" s="51" t="s">
        <v>1</v>
      </c>
      <c r="F220" s="51">
        <v>2020</v>
      </c>
      <c r="G220" s="52" t="s">
        <v>31</v>
      </c>
      <c r="H220" s="51" t="s">
        <v>30</v>
      </c>
      <c r="L220"/>
      <c r="O220" s="25"/>
      <c r="P220" s="25"/>
      <c r="Q220" s="25"/>
    </row>
    <row r="221" spans="1:12" ht="28.5" customHeight="1">
      <c r="A221" s="59" t="s">
        <v>38</v>
      </c>
      <c r="B221" s="57" t="s">
        <v>10</v>
      </c>
      <c r="C221" s="55">
        <v>48147</v>
      </c>
      <c r="D221" s="58">
        <f aca="true" t="shared" si="23" ref="D221:D227">C221/$C$243*100</f>
        <v>4.584729945913004</v>
      </c>
      <c r="E221" s="57" t="s">
        <v>4</v>
      </c>
      <c r="F221" s="55">
        <v>15</v>
      </c>
      <c r="G221" s="58">
        <f>(F221-C221)/C221*100</f>
        <v>-99.96884541092903</v>
      </c>
      <c r="H221" s="58">
        <f>F221/$F$243*100</f>
        <v>34.883720930232556</v>
      </c>
      <c r="J221"/>
      <c r="K221"/>
      <c r="L221"/>
    </row>
    <row r="222" spans="1:12" ht="28.5" customHeight="1">
      <c r="A222" s="59" t="s">
        <v>37</v>
      </c>
      <c r="B222" s="57" t="s">
        <v>5</v>
      </c>
      <c r="C222" s="55">
        <v>117206</v>
      </c>
      <c r="D222" s="58">
        <f t="shared" si="23"/>
        <v>11.160775500876056</v>
      </c>
      <c r="E222" s="57" t="s">
        <v>5</v>
      </c>
      <c r="F222" s="55">
        <v>10</v>
      </c>
      <c r="G222" s="58">
        <f aca="true" t="shared" si="24" ref="G222:G240">(F222-C222)/C222*100</f>
        <v>-99.99146801358292</v>
      </c>
      <c r="H222" s="58">
        <f aca="true" t="shared" si="25" ref="H222:H243">F222/$F$243*100</f>
        <v>23.25581395348837</v>
      </c>
      <c r="J222"/>
      <c r="K222"/>
      <c r="L222"/>
    </row>
    <row r="223" spans="1:12" ht="28.5" customHeight="1">
      <c r="A223" s="59" t="s">
        <v>46</v>
      </c>
      <c r="B223" s="57" t="s">
        <v>8</v>
      </c>
      <c r="C223" s="55">
        <v>46935</v>
      </c>
      <c r="D223" s="58">
        <f t="shared" si="23"/>
        <v>4.469318960920241</v>
      </c>
      <c r="E223" s="57" t="s">
        <v>6</v>
      </c>
      <c r="F223" s="55">
        <v>9</v>
      </c>
      <c r="G223" s="58">
        <f t="shared" si="24"/>
        <v>-99.98082454458293</v>
      </c>
      <c r="H223" s="58">
        <f t="shared" si="25"/>
        <v>20.930232558139537</v>
      </c>
      <c r="J223"/>
      <c r="K223"/>
      <c r="L223"/>
    </row>
    <row r="224" spans="1:12" ht="28.5" customHeight="1">
      <c r="A224" s="76" t="s">
        <v>51</v>
      </c>
      <c r="B224" s="70" t="s">
        <v>22</v>
      </c>
      <c r="C224" s="55">
        <v>16317</v>
      </c>
      <c r="D224" s="58">
        <f t="shared" si="23"/>
        <v>1.553763236078312</v>
      </c>
      <c r="E224" s="57" t="s">
        <v>7</v>
      </c>
      <c r="F224" s="55">
        <v>8</v>
      </c>
      <c r="G224" s="58">
        <f>(F224-C224)/C224*100</f>
        <v>-99.9509713795428</v>
      </c>
      <c r="H224" s="58">
        <f>F224/$F$243*100</f>
        <v>18.6046511627907</v>
      </c>
      <c r="J224"/>
      <c r="K224"/>
      <c r="L224"/>
    </row>
    <row r="225" spans="1:12" ht="28.5" customHeight="1">
      <c r="A225" s="59" t="s">
        <v>35</v>
      </c>
      <c r="B225" s="57" t="s">
        <v>4</v>
      </c>
      <c r="C225" s="55">
        <v>222371</v>
      </c>
      <c r="D225" s="58">
        <f t="shared" si="23"/>
        <v>21.17496381503771</v>
      </c>
      <c r="E225" s="57" t="s">
        <v>10</v>
      </c>
      <c r="F225" s="55"/>
      <c r="G225" s="58">
        <f>(F225-C225)/C225*100</f>
        <v>-100</v>
      </c>
      <c r="H225" s="58">
        <f>F225/$F$243*100</f>
        <v>0</v>
      </c>
      <c r="J225"/>
      <c r="K225"/>
      <c r="L225"/>
    </row>
    <row r="226" spans="1:12" ht="28.5" customHeight="1">
      <c r="A226" s="76" t="s">
        <v>49</v>
      </c>
      <c r="B226" s="57" t="s">
        <v>6</v>
      </c>
      <c r="C226" s="55">
        <v>67367</v>
      </c>
      <c r="D226" s="58">
        <f t="shared" si="23"/>
        <v>6.414927249181076</v>
      </c>
      <c r="E226" s="57" t="s">
        <v>8</v>
      </c>
      <c r="F226" s="55"/>
      <c r="G226" s="58">
        <f t="shared" si="24"/>
        <v>-100</v>
      </c>
      <c r="H226" s="58">
        <f t="shared" si="25"/>
        <v>0</v>
      </c>
      <c r="J226"/>
      <c r="K226"/>
      <c r="L226"/>
    </row>
    <row r="227" spans="1:8" ht="28.5" customHeight="1">
      <c r="A227" s="76" t="s">
        <v>47</v>
      </c>
      <c r="B227" s="70" t="s">
        <v>7</v>
      </c>
      <c r="C227" s="55">
        <v>56583</v>
      </c>
      <c r="D227" s="58">
        <f t="shared" si="23"/>
        <v>5.388036108783424</v>
      </c>
      <c r="E227" s="57" t="s">
        <v>12</v>
      </c>
      <c r="F227" s="55"/>
      <c r="G227" s="58">
        <f t="shared" si="24"/>
        <v>-100</v>
      </c>
      <c r="H227" s="58">
        <f>F227/$F$243*100</f>
        <v>0</v>
      </c>
    </row>
    <row r="228" spans="1:11" ht="28.5" customHeight="1">
      <c r="A228" s="59" t="s">
        <v>43</v>
      </c>
      <c r="B228" s="57" t="s">
        <v>12</v>
      </c>
      <c r="C228" s="55">
        <v>46518</v>
      </c>
      <c r="D228" s="58">
        <f aca="true" t="shared" si="26" ref="D228:D236">C228/$C$243*100</f>
        <v>4.429610725984611</v>
      </c>
      <c r="E228" s="57" t="s">
        <v>11</v>
      </c>
      <c r="F228" s="55"/>
      <c r="G228" s="58">
        <f t="shared" si="24"/>
        <v>-100</v>
      </c>
      <c r="H228" s="58">
        <f>F228/$F$243*100</f>
        <v>0</v>
      </c>
      <c r="J228" s="29"/>
      <c r="K228" s="29"/>
    </row>
    <row r="229" spans="1:8" ht="28.5" customHeight="1">
      <c r="A229" s="76" t="s">
        <v>41</v>
      </c>
      <c r="B229" s="57" t="s">
        <v>11</v>
      </c>
      <c r="C229" s="55">
        <v>42488</v>
      </c>
      <c r="D229" s="58">
        <f t="shared" si="26"/>
        <v>4.0458596785251775</v>
      </c>
      <c r="E229" s="57" t="s">
        <v>9</v>
      </c>
      <c r="F229" s="55"/>
      <c r="G229" s="58">
        <f t="shared" si="24"/>
        <v>-100</v>
      </c>
      <c r="H229" s="58">
        <f t="shared" si="25"/>
        <v>0</v>
      </c>
    </row>
    <row r="230" spans="1:10" ht="28.5" customHeight="1">
      <c r="A230" s="59" t="s">
        <v>39</v>
      </c>
      <c r="B230" s="57" t="s">
        <v>9</v>
      </c>
      <c r="C230" s="55">
        <v>30924</v>
      </c>
      <c r="D230" s="58">
        <f t="shared" si="26"/>
        <v>2.9446941418450523</v>
      </c>
      <c r="E230" s="57" t="s">
        <v>14</v>
      </c>
      <c r="F230" s="55"/>
      <c r="G230" s="58">
        <f t="shared" si="24"/>
        <v>-100</v>
      </c>
      <c r="H230" s="58">
        <f t="shared" si="25"/>
        <v>0</v>
      </c>
      <c r="J230" s="29"/>
    </row>
    <row r="231" spans="1:11" ht="28.5" customHeight="1">
      <c r="A231" s="76" t="s">
        <v>44</v>
      </c>
      <c r="B231" s="57" t="s">
        <v>14</v>
      </c>
      <c r="C231" s="55">
        <v>29309</v>
      </c>
      <c r="D231" s="58">
        <f t="shared" si="26"/>
        <v>2.7909080521063454</v>
      </c>
      <c r="E231" s="70" t="s">
        <v>13</v>
      </c>
      <c r="F231" s="55"/>
      <c r="G231" s="58">
        <f t="shared" si="24"/>
        <v>-100</v>
      </c>
      <c r="H231" s="58">
        <f>F231/$F$243*100</f>
        <v>0</v>
      </c>
      <c r="K231" s="6"/>
    </row>
    <row r="232" spans="1:11" ht="28.5" customHeight="1">
      <c r="A232" s="59" t="s">
        <v>45</v>
      </c>
      <c r="B232" s="57" t="s">
        <v>13</v>
      </c>
      <c r="C232" s="55">
        <v>28938</v>
      </c>
      <c r="D232" s="58">
        <f t="shared" si="26"/>
        <v>2.755580102079683</v>
      </c>
      <c r="E232" s="70" t="s">
        <v>15</v>
      </c>
      <c r="F232" s="55"/>
      <c r="G232" s="58">
        <f t="shared" si="24"/>
        <v>-100</v>
      </c>
      <c r="H232" s="58">
        <f>F232/$F$243*100</f>
        <v>0</v>
      </c>
      <c r="K232" s="6"/>
    </row>
    <row r="233" spans="1:11" ht="28.5" customHeight="1">
      <c r="A233" s="76" t="s">
        <v>42</v>
      </c>
      <c r="B233" s="70" t="s">
        <v>15</v>
      </c>
      <c r="C233" s="55">
        <v>22600</v>
      </c>
      <c r="D233" s="58">
        <f t="shared" si="26"/>
        <v>2.1520530204921156</v>
      </c>
      <c r="E233" s="70" t="s">
        <v>16</v>
      </c>
      <c r="F233" s="55"/>
      <c r="G233" s="58">
        <f t="shared" si="24"/>
        <v>-100</v>
      </c>
      <c r="H233" s="58">
        <f t="shared" si="25"/>
        <v>0</v>
      </c>
      <c r="J233" s="6"/>
      <c r="K233" s="29"/>
    </row>
    <row r="234" spans="1:11" ht="28.5" customHeight="1">
      <c r="A234" s="76" t="s">
        <v>48</v>
      </c>
      <c r="B234" s="70" t="s">
        <v>16</v>
      </c>
      <c r="C234" s="55">
        <v>22054</v>
      </c>
      <c r="D234" s="58">
        <f t="shared" si="26"/>
        <v>2.1000609430943857</v>
      </c>
      <c r="E234" s="70" t="s">
        <v>17</v>
      </c>
      <c r="F234" s="55"/>
      <c r="G234" s="58">
        <f t="shared" si="24"/>
        <v>-100</v>
      </c>
      <c r="H234" s="58">
        <f t="shared" si="25"/>
        <v>0</v>
      </c>
      <c r="J234" s="6"/>
      <c r="K234" s="29"/>
    </row>
    <row r="235" spans="1:11" ht="28.5" customHeight="1">
      <c r="A235" s="76" t="s">
        <v>40</v>
      </c>
      <c r="B235" s="70" t="s">
        <v>17</v>
      </c>
      <c r="C235" s="55">
        <v>18491</v>
      </c>
      <c r="D235" s="58">
        <f t="shared" si="26"/>
        <v>1.760779309819456</v>
      </c>
      <c r="E235" s="70" t="s">
        <v>18</v>
      </c>
      <c r="F235" s="55"/>
      <c r="G235" s="58">
        <f t="shared" si="24"/>
        <v>-100</v>
      </c>
      <c r="H235" s="58">
        <f t="shared" si="25"/>
        <v>0</v>
      </c>
      <c r="J235" s="29"/>
      <c r="K235" s="29"/>
    </row>
    <row r="236" spans="1:11" ht="28.5" customHeight="1">
      <c r="A236" s="76" t="s">
        <v>20</v>
      </c>
      <c r="B236" s="70" t="s">
        <v>18</v>
      </c>
      <c r="C236" s="55">
        <v>16561</v>
      </c>
      <c r="D236" s="58">
        <f t="shared" si="26"/>
        <v>1.5769977908128285</v>
      </c>
      <c r="E236" s="70" t="s">
        <v>21</v>
      </c>
      <c r="F236" s="55"/>
      <c r="G236" s="58">
        <f>(F236-C236)/C236*100</f>
        <v>-100</v>
      </c>
      <c r="H236" s="58">
        <f>F236/$F$243*100</f>
        <v>0</v>
      </c>
      <c r="J236" s="29"/>
      <c r="K236" s="29"/>
    </row>
    <row r="237" spans="1:11" ht="28.5" customHeight="1">
      <c r="A237" s="76" t="s">
        <v>50</v>
      </c>
      <c r="B237" s="70" t="s">
        <v>21</v>
      </c>
      <c r="C237" s="55">
        <v>16369</v>
      </c>
      <c r="D237" s="58">
        <f aca="true" t="shared" si="27" ref="D237:D243">C237/$C$243*100</f>
        <v>1.5587148624971432</v>
      </c>
      <c r="E237" s="70" t="s">
        <v>22</v>
      </c>
      <c r="F237" s="55"/>
      <c r="G237" s="58">
        <f>(F237-C237)/C237*100</f>
        <v>-100</v>
      </c>
      <c r="H237" s="58">
        <f>F237/$F$243*100</f>
        <v>0</v>
      </c>
      <c r="J237" s="29"/>
      <c r="K237" s="29"/>
    </row>
    <row r="238" spans="1:12" ht="28.5" customHeight="1">
      <c r="A238" s="76" t="s">
        <v>59</v>
      </c>
      <c r="B238" s="70" t="s">
        <v>23</v>
      </c>
      <c r="C238" s="55">
        <v>12527</v>
      </c>
      <c r="D238" s="58">
        <f t="shared" si="27"/>
        <v>1.1928658490134838</v>
      </c>
      <c r="E238" s="70" t="s">
        <v>23</v>
      </c>
      <c r="F238" s="55"/>
      <c r="G238" s="58">
        <f t="shared" si="24"/>
        <v>-100</v>
      </c>
      <c r="H238" s="58">
        <f t="shared" si="25"/>
        <v>0</v>
      </c>
      <c r="J238" s="29"/>
      <c r="K238" s="24"/>
      <c r="L238" s="27"/>
    </row>
    <row r="239" spans="1:14" ht="28.5" customHeight="1">
      <c r="A239" s="76" t="s">
        <v>61</v>
      </c>
      <c r="B239" s="70" t="s">
        <v>24</v>
      </c>
      <c r="C239" s="55">
        <v>11285</v>
      </c>
      <c r="D239" s="58">
        <f t="shared" si="27"/>
        <v>1.074598156471395</v>
      </c>
      <c r="E239" s="70" t="s">
        <v>24</v>
      </c>
      <c r="F239" s="55"/>
      <c r="G239" s="58">
        <f t="shared" si="24"/>
        <v>-100</v>
      </c>
      <c r="H239" s="58">
        <f t="shared" si="25"/>
        <v>0</v>
      </c>
      <c r="J239" s="29"/>
      <c r="M239" s="27"/>
      <c r="N239" s="24"/>
    </row>
    <row r="240" spans="1:14" ht="28.5" customHeight="1">
      <c r="A240" s="76" t="s">
        <v>53</v>
      </c>
      <c r="B240" s="70" t="s">
        <v>25</v>
      </c>
      <c r="C240" s="55">
        <v>10700</v>
      </c>
      <c r="D240" s="58">
        <f t="shared" si="27"/>
        <v>1.0188923592595414</v>
      </c>
      <c r="E240" s="70" t="s">
        <v>25</v>
      </c>
      <c r="F240" s="55"/>
      <c r="G240" s="58">
        <f t="shared" si="24"/>
        <v>-100</v>
      </c>
      <c r="H240" s="58">
        <f t="shared" si="25"/>
        <v>0</v>
      </c>
      <c r="J240" s="30"/>
      <c r="K240" s="24"/>
      <c r="L240" s="27"/>
      <c r="N240" s="29"/>
    </row>
    <row r="241" spans="1:18" s="20" customFormat="1" ht="28.5" customHeight="1">
      <c r="A241" s="60" t="s">
        <v>26</v>
      </c>
      <c r="B241" s="63"/>
      <c r="C241" s="73">
        <f>SUM(C221:C240)</f>
        <v>883690</v>
      </c>
      <c r="D241" s="58">
        <f t="shared" si="27"/>
        <v>84.14812980879104</v>
      </c>
      <c r="E241" s="63"/>
      <c r="F241" s="73">
        <f>SUM(F221:F240)</f>
        <v>42</v>
      </c>
      <c r="G241" s="62">
        <f>(F241-C241)/C241*100</f>
        <v>-99.99524720207312</v>
      </c>
      <c r="H241" s="58">
        <f t="shared" si="25"/>
        <v>97.67441860465115</v>
      </c>
      <c r="J241" s="30"/>
      <c r="K241" s="25"/>
      <c r="L241" s="25"/>
      <c r="M241" s="27"/>
      <c r="N241" s="29"/>
      <c r="O241" s="27"/>
      <c r="P241" s="29"/>
      <c r="Q241" s="29"/>
      <c r="R241" s="41"/>
    </row>
    <row r="242" spans="1:18" s="20" customFormat="1" ht="28.5" customHeight="1">
      <c r="A242" s="78" t="s">
        <v>52</v>
      </c>
      <c r="B242" s="63"/>
      <c r="C242" s="61">
        <f>C243-C241</f>
        <v>166470</v>
      </c>
      <c r="D242" s="58">
        <f t="shared" si="27"/>
        <v>15.851870191208958</v>
      </c>
      <c r="E242" s="63"/>
      <c r="F242" s="61">
        <f>F243-F241</f>
        <v>1</v>
      </c>
      <c r="G242" s="62">
        <f>(F242-C242)/C242*100</f>
        <v>-99.99939929116357</v>
      </c>
      <c r="H242" s="58">
        <f t="shared" si="25"/>
        <v>2.3255813953488373</v>
      </c>
      <c r="J242" s="30"/>
      <c r="K242" s="21"/>
      <c r="L242" s="27"/>
      <c r="M242"/>
      <c r="N242" s="29"/>
      <c r="O242" s="27"/>
      <c r="P242" s="29"/>
      <c r="Q242" s="29"/>
      <c r="R242" s="41"/>
    </row>
    <row r="243" spans="1:18" s="20" customFormat="1" ht="28.5" customHeight="1">
      <c r="A243" s="60" t="s">
        <v>28</v>
      </c>
      <c r="B243" s="79"/>
      <c r="C243" s="64">
        <v>1050160</v>
      </c>
      <c r="D243" s="58">
        <f t="shared" si="27"/>
        <v>100</v>
      </c>
      <c r="E243" s="63"/>
      <c r="F243" s="64">
        <v>43</v>
      </c>
      <c r="G243" s="62">
        <f>(F243-C243)/C243*100</f>
        <v>-99.99590538584596</v>
      </c>
      <c r="H243" s="58">
        <f t="shared" si="25"/>
        <v>100</v>
      </c>
      <c r="J243" s="30"/>
      <c r="K243" s="25"/>
      <c r="L243" s="25"/>
      <c r="M243" s="27"/>
      <c r="N243" s="29"/>
      <c r="O243" s="27"/>
      <c r="P243" s="29"/>
      <c r="Q243" s="29"/>
      <c r="R243" s="41"/>
    </row>
    <row r="244" spans="1:18" ht="28.5" customHeight="1">
      <c r="A244" s="80" t="s">
        <v>60</v>
      </c>
      <c r="B244" s="50"/>
      <c r="C244" s="50"/>
      <c r="D244" s="50"/>
      <c r="E244" s="50"/>
      <c r="F244" s="50"/>
      <c r="G244" s="50"/>
      <c r="H244" s="50"/>
      <c r="J244" s="28"/>
      <c r="K244" s="21"/>
      <c r="L244" s="27"/>
      <c r="N244" s="29"/>
      <c r="O244" s="27"/>
      <c r="P244" s="29"/>
      <c r="Q244" s="29"/>
      <c r="R244" s="25"/>
    </row>
    <row r="245" spans="1:18" ht="28.5" customHeight="1">
      <c r="A245" s="43" t="s">
        <v>32</v>
      </c>
      <c r="B245" s="50"/>
      <c r="C245" s="50"/>
      <c r="D245" s="50"/>
      <c r="E245" s="50"/>
      <c r="F245" s="50"/>
      <c r="G245" s="50"/>
      <c r="H245" s="50"/>
      <c r="K245" s="29"/>
      <c r="L245" s="29"/>
      <c r="M245" s="27"/>
      <c r="N245" s="29"/>
      <c r="O245" s="27"/>
      <c r="P245" s="29"/>
      <c r="Q245" s="29"/>
      <c r="R245" s="25"/>
    </row>
    <row r="246" spans="1:17" ht="28.5" customHeight="1">
      <c r="A246" s="43"/>
      <c r="B246" s="50"/>
      <c r="C246" s="50"/>
      <c r="D246" s="50"/>
      <c r="E246" s="50"/>
      <c r="F246" s="50"/>
      <c r="G246" s="50"/>
      <c r="H246" s="50"/>
      <c r="K246" s="29"/>
      <c r="L246" s="29"/>
      <c r="O246" s="27"/>
      <c r="P246" s="29"/>
      <c r="Q246" s="29"/>
    </row>
    <row r="247" spans="1:17" ht="28.5" customHeight="1">
      <c r="A247" s="97" t="s">
        <v>34</v>
      </c>
      <c r="B247" s="97"/>
      <c r="C247" s="97"/>
      <c r="D247" s="97"/>
      <c r="E247" s="97"/>
      <c r="F247" s="97"/>
      <c r="G247" s="97"/>
      <c r="H247" s="97"/>
      <c r="J247" s="27"/>
      <c r="K247" s="29"/>
      <c r="L247" s="29"/>
      <c r="O247" s="27"/>
      <c r="P247" s="29"/>
      <c r="Q247" s="29"/>
    </row>
    <row r="248" spans="1:12" ht="28.5" customHeight="1">
      <c r="A248" s="98" t="s">
        <v>71</v>
      </c>
      <c r="B248" s="98"/>
      <c r="C248" s="98"/>
      <c r="D248" s="98"/>
      <c r="E248" s="98"/>
      <c r="F248" s="98"/>
      <c r="G248" s="98"/>
      <c r="H248" s="98"/>
      <c r="J248" s="27"/>
      <c r="K248" s="29"/>
      <c r="L248" s="29"/>
    </row>
    <row r="249" spans="1:12" ht="28.5" customHeight="1">
      <c r="A249" s="71" t="s">
        <v>36</v>
      </c>
      <c r="B249" s="51" t="s">
        <v>1</v>
      </c>
      <c r="C249" s="51">
        <v>2020</v>
      </c>
      <c r="D249" s="51" t="s">
        <v>30</v>
      </c>
      <c r="E249" s="51" t="s">
        <v>1</v>
      </c>
      <c r="F249" s="51">
        <v>2021</v>
      </c>
      <c r="G249" s="52" t="s">
        <v>31</v>
      </c>
      <c r="H249" s="51" t="s">
        <v>30</v>
      </c>
      <c r="J249" s="27"/>
      <c r="K249"/>
      <c r="L249"/>
    </row>
    <row r="250" spans="1:12" ht="28.5" customHeight="1">
      <c r="A250" s="59" t="s">
        <v>38</v>
      </c>
      <c r="B250" s="57" t="s">
        <v>10</v>
      </c>
      <c r="C250" s="55">
        <v>48211</v>
      </c>
      <c r="D250" s="58">
        <f aca="true" t="shared" si="28" ref="D250:D265">C250/$C$272*100</f>
        <v>4.590461445589259</v>
      </c>
      <c r="E250" s="57" t="s">
        <v>4</v>
      </c>
      <c r="F250" s="55">
        <v>15</v>
      </c>
      <c r="G250" s="58">
        <f>(F250-C250)/C250*100</f>
        <v>-99.9688867685798</v>
      </c>
      <c r="H250" s="58">
        <f>F250/$F$272*100</f>
        <v>34.883720930232556</v>
      </c>
      <c r="J250" s="27"/>
      <c r="K250" s="29"/>
      <c r="L250" s="29"/>
    </row>
    <row r="251" spans="1:12" ht="28.5" customHeight="1">
      <c r="A251" s="59" t="s">
        <v>37</v>
      </c>
      <c r="B251" s="57" t="s">
        <v>5</v>
      </c>
      <c r="C251" s="55">
        <v>117206</v>
      </c>
      <c r="D251" s="58">
        <f t="shared" si="28"/>
        <v>11.159893472272607</v>
      </c>
      <c r="E251" s="57" t="s">
        <v>5</v>
      </c>
      <c r="F251" s="55">
        <v>10</v>
      </c>
      <c r="G251" s="58">
        <f aca="true" t="shared" si="29" ref="G251:G272">(F251-C251)/C251*100</f>
        <v>-99.99146801358292</v>
      </c>
      <c r="H251" s="58">
        <f aca="true" t="shared" si="30" ref="H251:H265">F251/$F$272*100</f>
        <v>23.25581395348837</v>
      </c>
      <c r="J251" s="27"/>
      <c r="K251"/>
      <c r="L251"/>
    </row>
    <row r="252" spans="1:12" ht="28.5" customHeight="1">
      <c r="A252" s="76" t="s">
        <v>46</v>
      </c>
      <c r="B252" s="57" t="s">
        <v>8</v>
      </c>
      <c r="C252" s="55">
        <v>46935</v>
      </c>
      <c r="D252" s="58">
        <f t="shared" si="28"/>
        <v>4.468965753639872</v>
      </c>
      <c r="E252" s="57" t="s">
        <v>6</v>
      </c>
      <c r="F252" s="55">
        <v>9</v>
      </c>
      <c r="G252" s="58">
        <f t="shared" si="29"/>
        <v>-99.98082454458293</v>
      </c>
      <c r="H252" s="58">
        <f t="shared" si="30"/>
        <v>20.930232558139537</v>
      </c>
      <c r="J252" s="27"/>
      <c r="K252" s="29"/>
      <c r="L252" s="29"/>
    </row>
    <row r="253" spans="1:12" ht="28.5" customHeight="1">
      <c r="A253" s="76" t="s">
        <v>51</v>
      </c>
      <c r="B253" s="70" t="s">
        <v>22</v>
      </c>
      <c r="C253" s="55">
        <v>16322</v>
      </c>
      <c r="D253" s="58">
        <f t="shared" si="28"/>
        <v>1.554116523509321</v>
      </c>
      <c r="E253" s="57" t="s">
        <v>7</v>
      </c>
      <c r="F253" s="55">
        <v>8</v>
      </c>
      <c r="G253" s="58">
        <f t="shared" si="29"/>
        <v>-99.95098639872565</v>
      </c>
      <c r="H253" s="58">
        <f t="shared" si="30"/>
        <v>18.6046511627907</v>
      </c>
      <c r="J253" s="27"/>
      <c r="K253" s="29"/>
      <c r="L253" s="29"/>
    </row>
    <row r="254" spans="1:12" ht="28.5" customHeight="1">
      <c r="A254" s="59" t="s">
        <v>35</v>
      </c>
      <c r="B254" s="57" t="s">
        <v>4</v>
      </c>
      <c r="C254" s="55">
        <v>222371</v>
      </c>
      <c r="D254" s="58">
        <f t="shared" si="28"/>
        <v>21.17329037184728</v>
      </c>
      <c r="E254" s="57" t="s">
        <v>10</v>
      </c>
      <c r="F254" s="55"/>
      <c r="G254" s="58">
        <f t="shared" si="29"/>
        <v>-100</v>
      </c>
      <c r="H254" s="58">
        <f t="shared" si="30"/>
        <v>0</v>
      </c>
      <c r="J254" s="27"/>
      <c r="K254"/>
      <c r="L254"/>
    </row>
    <row r="255" spans="1:12" ht="28.5" customHeight="1">
      <c r="A255" s="76" t="s">
        <v>49</v>
      </c>
      <c r="B255" s="57" t="s">
        <v>6</v>
      </c>
      <c r="C255" s="55">
        <v>67367</v>
      </c>
      <c r="D255" s="58">
        <f t="shared" si="28"/>
        <v>6.414420281782407</v>
      </c>
      <c r="E255" s="57" t="s">
        <v>8</v>
      </c>
      <c r="F255" s="55"/>
      <c r="G255" s="58">
        <f t="shared" si="29"/>
        <v>-100</v>
      </c>
      <c r="H255" s="58">
        <f t="shared" si="30"/>
        <v>0</v>
      </c>
      <c r="J255" s="27"/>
      <c r="K255" s="29"/>
      <c r="L255" s="29"/>
    </row>
    <row r="256" spans="1:12" ht="28.5" customHeight="1">
      <c r="A256" s="76" t="s">
        <v>47</v>
      </c>
      <c r="B256" s="57" t="s">
        <v>7</v>
      </c>
      <c r="C256" s="55">
        <v>56583</v>
      </c>
      <c r="D256" s="58">
        <f t="shared" si="28"/>
        <v>5.387610295902948</v>
      </c>
      <c r="E256" s="57" t="s">
        <v>12</v>
      </c>
      <c r="F256" s="55"/>
      <c r="G256" s="58">
        <f t="shared" si="29"/>
        <v>-100</v>
      </c>
      <c r="H256" s="58">
        <f t="shared" si="30"/>
        <v>0</v>
      </c>
      <c r="J256"/>
      <c r="K256" s="24"/>
      <c r="L256" s="27"/>
    </row>
    <row r="257" spans="1:13" ht="28.5" customHeight="1">
      <c r="A257" s="76" t="s">
        <v>43</v>
      </c>
      <c r="B257" s="57" t="s">
        <v>12</v>
      </c>
      <c r="C257" s="55">
        <v>46518</v>
      </c>
      <c r="D257" s="58">
        <f>C257/$C$272*100</f>
        <v>4.429260656819422</v>
      </c>
      <c r="E257" s="57" t="s">
        <v>11</v>
      </c>
      <c r="F257" s="55"/>
      <c r="G257" s="58">
        <f>(F257-C257)/C257*100</f>
        <v>-100</v>
      </c>
      <c r="H257" s="58">
        <f>F257/$F$272*100</f>
        <v>0</v>
      </c>
      <c r="J257" s="27"/>
      <c r="K257" s="24"/>
      <c r="L257" s="27"/>
      <c r="M257" s="27"/>
    </row>
    <row r="258" spans="1:12" ht="28.5" customHeight="1">
      <c r="A258" s="76" t="s">
        <v>41</v>
      </c>
      <c r="B258" s="57" t="s">
        <v>11</v>
      </c>
      <c r="C258" s="55">
        <v>42494</v>
      </c>
      <c r="D258" s="58">
        <f>C258/$C$272*100</f>
        <v>4.046111233305054</v>
      </c>
      <c r="E258" s="57" t="s">
        <v>9</v>
      </c>
      <c r="F258" s="55"/>
      <c r="G258" s="58">
        <f>(F258-C258)/C258*100</f>
        <v>-100</v>
      </c>
      <c r="H258" s="58">
        <f>F258/$F$272*100</f>
        <v>0</v>
      </c>
      <c r="J258"/>
      <c r="K258" s="27"/>
      <c r="L258"/>
    </row>
    <row r="259" spans="1:13" ht="28.5" customHeight="1">
      <c r="A259" s="59" t="s">
        <v>39</v>
      </c>
      <c r="B259" s="57" t="s">
        <v>9</v>
      </c>
      <c r="C259" s="55">
        <v>30924</v>
      </c>
      <c r="D259" s="58">
        <f>C259/$C$272*100</f>
        <v>2.9444614246417258</v>
      </c>
      <c r="E259" s="57" t="s">
        <v>14</v>
      </c>
      <c r="F259" s="55"/>
      <c r="G259" s="58">
        <f>(F259-C259)/C259*100</f>
        <v>-100</v>
      </c>
      <c r="H259" s="58">
        <f>F259/$F$272*100</f>
        <v>0</v>
      </c>
      <c r="J259" s="27"/>
      <c r="K259" s="24"/>
      <c r="L259" s="27"/>
      <c r="M259" s="27"/>
    </row>
    <row r="260" spans="1:13" ht="28.5" customHeight="1">
      <c r="A260" s="59" t="s">
        <v>44</v>
      </c>
      <c r="B260" s="57" t="s">
        <v>14</v>
      </c>
      <c r="C260" s="55">
        <v>29309</v>
      </c>
      <c r="D260" s="58">
        <f t="shared" si="28"/>
        <v>2.7906874885145627</v>
      </c>
      <c r="E260" s="70" t="s">
        <v>13</v>
      </c>
      <c r="F260" s="55"/>
      <c r="G260" s="58">
        <f t="shared" si="29"/>
        <v>-100</v>
      </c>
      <c r="H260" s="58">
        <f t="shared" si="30"/>
        <v>0</v>
      </c>
      <c r="J260"/>
      <c r="K260" s="24"/>
      <c r="L260" s="27"/>
      <c r="M260" s="27"/>
    </row>
    <row r="261" spans="1:13" ht="28.5" customHeight="1">
      <c r="A261" s="76" t="s">
        <v>45</v>
      </c>
      <c r="B261" s="70" t="s">
        <v>13</v>
      </c>
      <c r="C261" s="55">
        <v>28938</v>
      </c>
      <c r="D261" s="58">
        <f t="shared" si="28"/>
        <v>2.7553623304320998</v>
      </c>
      <c r="E261" s="70" t="s">
        <v>15</v>
      </c>
      <c r="F261" s="55"/>
      <c r="G261" s="58">
        <f t="shared" si="29"/>
        <v>-100</v>
      </c>
      <c r="H261" s="58">
        <f t="shared" si="30"/>
        <v>0</v>
      </c>
      <c r="J261" s="27"/>
      <c r="K261" s="24"/>
      <c r="L261" s="27"/>
      <c r="M261" s="29"/>
    </row>
    <row r="262" spans="1:13" ht="28.5" customHeight="1">
      <c r="A262" s="59" t="s">
        <v>42</v>
      </c>
      <c r="B262" s="70" t="s">
        <v>15</v>
      </c>
      <c r="C262" s="55">
        <v>22600</v>
      </c>
      <c r="D262" s="58">
        <f>C262/$C$272*100</f>
        <v>2.1518829451850667</v>
      </c>
      <c r="E262" s="70" t="s">
        <v>16</v>
      </c>
      <c r="F262" s="55"/>
      <c r="G262" s="58">
        <f>(F262-C262)/C262*100</f>
        <v>-100</v>
      </c>
      <c r="H262" s="58">
        <f>F262/$F$272*100</f>
        <v>0</v>
      </c>
      <c r="J262" s="27"/>
      <c r="K262" s="24"/>
      <c r="L262" s="27"/>
      <c r="M262" s="29"/>
    </row>
    <row r="263" spans="1:13" ht="28.5" customHeight="1">
      <c r="A263" s="76" t="s">
        <v>48</v>
      </c>
      <c r="B263" s="70" t="s">
        <v>16</v>
      </c>
      <c r="C263" s="55">
        <v>22054</v>
      </c>
      <c r="D263" s="58">
        <f>C263/$C$272*100</f>
        <v>2.0998949766863477</v>
      </c>
      <c r="E263" s="70" t="s">
        <v>17</v>
      </c>
      <c r="F263" s="55"/>
      <c r="G263" s="58">
        <f>(F263-C263)/C263*100</f>
        <v>-100</v>
      </c>
      <c r="H263" s="58">
        <f>F263/$F$272*100</f>
        <v>0</v>
      </c>
      <c r="J263"/>
      <c r="K263" s="24"/>
      <c r="L263" s="27"/>
      <c r="M263" s="29"/>
    </row>
    <row r="264" spans="1:14" ht="28.5" customHeight="1">
      <c r="A264" s="59" t="s">
        <v>40</v>
      </c>
      <c r="B264" s="70" t="s">
        <v>17</v>
      </c>
      <c r="C264" s="55">
        <v>18491</v>
      </c>
      <c r="D264" s="58">
        <f>C264/$C$272*100</f>
        <v>1.7606401566113747</v>
      </c>
      <c r="E264" s="70" t="s">
        <v>18</v>
      </c>
      <c r="F264" s="55"/>
      <c r="G264" s="58">
        <f>(F264-C264)/C264*100</f>
        <v>-100</v>
      </c>
      <c r="H264" s="58">
        <f>F264/$F$272*100</f>
        <v>0</v>
      </c>
      <c r="J264" s="27"/>
      <c r="K264" s="21"/>
      <c r="L264" s="27"/>
      <c r="M264" s="27"/>
      <c r="N264" s="24"/>
    </row>
    <row r="265" spans="1:13" ht="28.5" customHeight="1">
      <c r="A265" s="76" t="s">
        <v>20</v>
      </c>
      <c r="B265" s="70" t="s">
        <v>18</v>
      </c>
      <c r="C265" s="55">
        <v>16561</v>
      </c>
      <c r="D265" s="58">
        <f t="shared" si="28"/>
        <v>1.576873161734951</v>
      </c>
      <c r="E265" s="70" t="s">
        <v>21</v>
      </c>
      <c r="F265" s="55"/>
      <c r="G265" s="58">
        <f t="shared" si="29"/>
        <v>-100</v>
      </c>
      <c r="H265" s="58">
        <f t="shared" si="30"/>
        <v>0</v>
      </c>
      <c r="J265" s="21"/>
      <c r="K265" s="27"/>
      <c r="L265" s="27"/>
      <c r="M265" s="24"/>
    </row>
    <row r="266" spans="1:14" ht="28.5" customHeight="1">
      <c r="A266" s="76" t="s">
        <v>50</v>
      </c>
      <c r="B266" s="70" t="s">
        <v>21</v>
      </c>
      <c r="C266" s="55">
        <v>16369</v>
      </c>
      <c r="D266" s="58">
        <f aca="true" t="shared" si="31" ref="D266:D272">C266/$C$272*100</f>
        <v>1.5585916783068299</v>
      </c>
      <c r="E266" s="70" t="s">
        <v>22</v>
      </c>
      <c r="F266" s="55"/>
      <c r="G266" s="58">
        <f t="shared" si="29"/>
        <v>-100</v>
      </c>
      <c r="H266" s="58">
        <f aca="true" t="shared" si="32" ref="H266:H272">F266/$F$272*100</f>
        <v>0</v>
      </c>
      <c r="J266" s="30"/>
      <c r="K266" s="21"/>
      <c r="L266" s="27"/>
      <c r="M266" s="27"/>
      <c r="N266" s="24"/>
    </row>
    <row r="267" spans="1:17" ht="28.5" customHeight="1">
      <c r="A267" s="76" t="s">
        <v>59</v>
      </c>
      <c r="B267" s="70" t="s">
        <v>23</v>
      </c>
      <c r="C267" s="55">
        <v>12527</v>
      </c>
      <c r="D267" s="58">
        <f t="shared" si="31"/>
        <v>1.1927715776253687</v>
      </c>
      <c r="E267" s="70" t="s">
        <v>23</v>
      </c>
      <c r="F267" s="55"/>
      <c r="G267" s="58">
        <f t="shared" si="29"/>
        <v>-100</v>
      </c>
      <c r="H267" s="58">
        <f t="shared" si="32"/>
        <v>0</v>
      </c>
      <c r="J267" s="30"/>
      <c r="K267" s="21"/>
      <c r="L267" s="27"/>
      <c r="M267" s="27"/>
      <c r="N267" s="24"/>
      <c r="O267" s="27"/>
      <c r="P267" s="29"/>
      <c r="Q267" s="29"/>
    </row>
    <row r="268" spans="1:14" ht="28.5" customHeight="1">
      <c r="A268" s="76" t="s">
        <v>61</v>
      </c>
      <c r="B268" s="70" t="s">
        <v>24</v>
      </c>
      <c r="C268" s="55">
        <v>11288</v>
      </c>
      <c r="D268" s="58">
        <f t="shared" si="31"/>
        <v>1.074798879878276</v>
      </c>
      <c r="E268" s="70" t="s">
        <v>24</v>
      </c>
      <c r="F268" s="55"/>
      <c r="G268" s="58">
        <f>(F268-C268)/C268*100</f>
        <v>-100</v>
      </c>
      <c r="H268" s="58">
        <f t="shared" si="32"/>
        <v>0</v>
      </c>
      <c r="J268" s="30"/>
      <c r="K268" s="21"/>
      <c r="L268" s="27"/>
      <c r="M268" s="27"/>
      <c r="N268" s="24"/>
    </row>
    <row r="269" spans="1:17" ht="28.5" customHeight="1">
      <c r="A269" s="76" t="s">
        <v>53</v>
      </c>
      <c r="B269" s="70" t="s">
        <v>25</v>
      </c>
      <c r="C269" s="55">
        <v>10700</v>
      </c>
      <c r="D269" s="58">
        <f t="shared" si="31"/>
        <v>1.0188118368796555</v>
      </c>
      <c r="E269" s="70" t="s">
        <v>25</v>
      </c>
      <c r="F269" s="55"/>
      <c r="G269" s="58">
        <f>(F269-C269)/C269*100</f>
        <v>-100</v>
      </c>
      <c r="H269" s="58">
        <f t="shared" si="32"/>
        <v>0</v>
      </c>
      <c r="J269" s="30"/>
      <c r="K269" s="21"/>
      <c r="L269" s="27"/>
      <c r="M269" s="27"/>
      <c r="N269" s="24"/>
      <c r="O269" s="27"/>
      <c r="P269" s="29"/>
      <c r="Q269" s="29"/>
    </row>
    <row r="270" spans="1:17" ht="28.5" customHeight="1">
      <c r="A270" s="71" t="s">
        <v>26</v>
      </c>
      <c r="B270" s="72"/>
      <c r="C270" s="73">
        <f>SUM(C250:C269)</f>
        <v>883768</v>
      </c>
      <c r="D270" s="58">
        <f t="shared" si="31"/>
        <v>84.14890649116442</v>
      </c>
      <c r="E270" s="72"/>
      <c r="F270" s="73">
        <f>SUM(F250:F269)</f>
        <v>42</v>
      </c>
      <c r="G270" s="62">
        <f t="shared" si="29"/>
        <v>-99.99524762154773</v>
      </c>
      <c r="H270" s="58">
        <f t="shared" si="32"/>
        <v>97.67441860465115</v>
      </c>
      <c r="J270" s="30"/>
      <c r="K270" s="24"/>
      <c r="L270" s="27"/>
      <c r="M270" s="27"/>
      <c r="N270" s="24"/>
      <c r="O270" s="27"/>
      <c r="P270" s="29"/>
      <c r="Q270" s="29"/>
    </row>
    <row r="271" spans="1:17" ht="28.5" customHeight="1">
      <c r="A271" s="77" t="s">
        <v>52</v>
      </c>
      <c r="B271" s="72"/>
      <c r="C271" s="74">
        <f>C272-C270</f>
        <v>166475</v>
      </c>
      <c r="D271" s="58">
        <f t="shared" si="31"/>
        <v>15.851093508835573</v>
      </c>
      <c r="E271" s="72"/>
      <c r="F271" s="61">
        <f>F272-F270</f>
        <v>1</v>
      </c>
      <c r="G271" s="62">
        <f t="shared" si="29"/>
        <v>-99.99939930920559</v>
      </c>
      <c r="H271" s="58">
        <f t="shared" si="32"/>
        <v>2.3255813953488373</v>
      </c>
      <c r="J271" s="30"/>
      <c r="K271" s="24"/>
      <c r="L271" s="27"/>
      <c r="M271" s="29"/>
      <c r="N271" s="24"/>
      <c r="O271" s="27"/>
      <c r="P271" s="29"/>
      <c r="Q271" s="29"/>
    </row>
    <row r="272" spans="1:17" ht="28.5" customHeight="1">
      <c r="A272" s="71" t="s">
        <v>28</v>
      </c>
      <c r="B272" s="72"/>
      <c r="C272" s="64">
        <v>1050243</v>
      </c>
      <c r="D272" s="58">
        <f t="shared" si="31"/>
        <v>100</v>
      </c>
      <c r="E272" s="72"/>
      <c r="F272" s="64">
        <v>43</v>
      </c>
      <c r="G272" s="62">
        <f t="shared" si="29"/>
        <v>-99.99590570944058</v>
      </c>
      <c r="H272" s="58">
        <f t="shared" si="32"/>
        <v>100</v>
      </c>
      <c r="J272" s="28"/>
      <c r="K272" s="24"/>
      <c r="L272" s="27"/>
      <c r="M272" s="29"/>
      <c r="N272" s="24"/>
      <c r="O272" s="27"/>
      <c r="P272" s="29"/>
      <c r="Q272" s="29"/>
    </row>
    <row r="273" spans="1:17" ht="28.5" customHeight="1">
      <c r="A273" s="81"/>
      <c r="B273" s="50"/>
      <c r="C273" s="50"/>
      <c r="D273" s="50"/>
      <c r="E273" s="50"/>
      <c r="F273" s="50"/>
      <c r="G273" s="50"/>
      <c r="H273" s="50"/>
      <c r="J273" s="28"/>
      <c r="K273" s="24"/>
      <c r="L273" s="27"/>
      <c r="M273" s="29"/>
      <c r="N273" s="24"/>
      <c r="O273" s="27"/>
      <c r="P273" s="29"/>
      <c r="Q273" s="29"/>
    </row>
    <row r="274" spans="1:17" ht="28.5" customHeight="1">
      <c r="A274" s="43" t="s">
        <v>32</v>
      </c>
      <c r="B274" s="50"/>
      <c r="C274" s="50"/>
      <c r="D274" s="50"/>
      <c r="E274" s="50"/>
      <c r="F274" s="50"/>
      <c r="G274" s="50"/>
      <c r="H274" s="50"/>
      <c r="J274" s="30"/>
      <c r="K274" s="24"/>
      <c r="L274" s="27"/>
      <c r="M274" s="29"/>
      <c r="N274" s="24"/>
      <c r="O274" s="27"/>
      <c r="P274" s="29"/>
      <c r="Q274" s="29"/>
    </row>
    <row r="275" spans="1:17" ht="28.5" customHeight="1">
      <c r="A275" s="43"/>
      <c r="B275" s="50"/>
      <c r="C275" s="50"/>
      <c r="D275" s="50"/>
      <c r="E275" s="50"/>
      <c r="F275" s="50"/>
      <c r="G275" s="50"/>
      <c r="H275" s="50"/>
      <c r="J275" s="28"/>
      <c r="K275" s="24"/>
      <c r="L275" s="27"/>
      <c r="M275" s="29"/>
      <c r="N275" s="24"/>
      <c r="O275" s="27"/>
      <c r="P275" s="29"/>
      <c r="Q275" s="29"/>
    </row>
    <row r="276" spans="1:17" ht="28.5" customHeight="1">
      <c r="A276" s="97" t="s">
        <v>34</v>
      </c>
      <c r="B276" s="97"/>
      <c r="C276" s="97"/>
      <c r="D276" s="97"/>
      <c r="E276" s="97"/>
      <c r="F276" s="97"/>
      <c r="G276" s="97"/>
      <c r="H276" s="97"/>
      <c r="J276" s="30"/>
      <c r="K276" s="24"/>
      <c r="L276" s="27"/>
      <c r="M276" s="29"/>
      <c r="N276" s="24"/>
      <c r="O276" s="27"/>
      <c r="P276" s="29"/>
      <c r="Q276" s="29"/>
    </row>
    <row r="277" spans="1:17" ht="28.5" customHeight="1">
      <c r="A277" s="99" t="s">
        <v>72</v>
      </c>
      <c r="B277" s="99"/>
      <c r="C277" s="99"/>
      <c r="D277" s="99"/>
      <c r="E277" s="99"/>
      <c r="F277" s="99"/>
      <c r="G277" s="99"/>
      <c r="H277" s="99"/>
      <c r="J277" s="28"/>
      <c r="K277" s="24"/>
      <c r="L277" s="27"/>
      <c r="M277" s="29"/>
      <c r="N277" s="24"/>
      <c r="O277" s="27"/>
      <c r="P277" s="29"/>
      <c r="Q277" s="29"/>
    </row>
    <row r="278" spans="1:17" ht="28.5" customHeight="1">
      <c r="A278" s="82" t="s">
        <v>36</v>
      </c>
      <c r="B278" s="83" t="s">
        <v>1</v>
      </c>
      <c r="C278" s="83">
        <v>2020</v>
      </c>
      <c r="D278" s="83" t="s">
        <v>30</v>
      </c>
      <c r="E278" s="83" t="s">
        <v>1</v>
      </c>
      <c r="F278" s="83">
        <v>2021</v>
      </c>
      <c r="G278" s="84" t="s">
        <v>31</v>
      </c>
      <c r="H278" s="83" t="s">
        <v>30</v>
      </c>
      <c r="J278" s="30"/>
      <c r="K278" s="24"/>
      <c r="L278" s="27"/>
      <c r="M278" s="29"/>
      <c r="N278" s="29"/>
      <c r="O278" s="27"/>
      <c r="P278" s="29"/>
      <c r="Q278" s="29"/>
    </row>
    <row r="279" spans="1:15" ht="28.5" customHeight="1">
      <c r="A279" s="85" t="s">
        <v>38</v>
      </c>
      <c r="B279" s="86" t="s">
        <v>10</v>
      </c>
      <c r="C279" s="87">
        <v>48232</v>
      </c>
      <c r="D279" s="58">
        <f aca="true" t="shared" si="33" ref="D279:D301">C279/$C$301*100</f>
        <v>4.5922073767424765</v>
      </c>
      <c r="E279" s="86" t="s">
        <v>4</v>
      </c>
      <c r="F279" s="55">
        <v>16</v>
      </c>
      <c r="G279" s="58">
        <f>(F279-C279)/C279*100</f>
        <v>-99.9668270028197</v>
      </c>
      <c r="H279" s="58">
        <f aca="true" t="shared" si="34" ref="H279:H301">F279/$F$301*100</f>
        <v>35.55555555555556</v>
      </c>
      <c r="J279" s="29"/>
      <c r="K279" s="29"/>
      <c r="L279" s="27"/>
      <c r="M279" s="29"/>
      <c r="N279" s="29"/>
      <c r="O279" s="25"/>
    </row>
    <row r="280" spans="1:11" ht="28.5" customHeight="1">
      <c r="A280" s="85" t="s">
        <v>37</v>
      </c>
      <c r="B280" s="86" t="s">
        <v>5</v>
      </c>
      <c r="C280" s="87">
        <v>117206</v>
      </c>
      <c r="D280" s="58">
        <f t="shared" si="33"/>
        <v>11.159277197679522</v>
      </c>
      <c r="E280" s="86" t="s">
        <v>5</v>
      </c>
      <c r="F280" s="55">
        <v>10</v>
      </c>
      <c r="G280" s="58">
        <f aca="true" t="shared" si="35" ref="G280:G301">(F280-C280)/C280*100</f>
        <v>-99.99146801358292</v>
      </c>
      <c r="H280" s="58">
        <f t="shared" si="34"/>
        <v>22.22222222222222</v>
      </c>
      <c r="J280" s="29"/>
      <c r="K280" s="29"/>
    </row>
    <row r="281" spans="1:11" ht="28.5" customHeight="1">
      <c r="A281" s="88" t="s">
        <v>46</v>
      </c>
      <c r="B281" s="86" t="s">
        <v>8</v>
      </c>
      <c r="C281" s="87">
        <v>46935</v>
      </c>
      <c r="D281" s="58">
        <f t="shared" si="33"/>
        <v>4.468718967229394</v>
      </c>
      <c r="E281" s="86" t="s">
        <v>6</v>
      </c>
      <c r="F281" s="55">
        <v>9</v>
      </c>
      <c r="G281" s="58">
        <f t="shared" si="35"/>
        <v>-99.98082454458293</v>
      </c>
      <c r="H281" s="58">
        <f t="shared" si="34"/>
        <v>20</v>
      </c>
      <c r="J281" s="29"/>
      <c r="K281" s="29"/>
    </row>
    <row r="282" spans="1:12" ht="28.5" customHeight="1">
      <c r="A282" s="88" t="s">
        <v>51</v>
      </c>
      <c r="B282" s="89" t="s">
        <v>22</v>
      </c>
      <c r="C282" s="87">
        <v>16353</v>
      </c>
      <c r="D282" s="58">
        <f t="shared" si="33"/>
        <v>1.5569822365207688</v>
      </c>
      <c r="E282" s="86" t="s">
        <v>7</v>
      </c>
      <c r="F282" s="55">
        <v>8</v>
      </c>
      <c r="G282" s="58">
        <f t="shared" si="35"/>
        <v>-99.95107931266435</v>
      </c>
      <c r="H282" s="58">
        <f t="shared" si="34"/>
        <v>17.77777777777778</v>
      </c>
      <c r="J282" s="29"/>
      <c r="K282" s="29"/>
      <c r="L282"/>
    </row>
    <row r="283" spans="1:14" ht="28.5" customHeight="1">
      <c r="A283" s="85" t="s">
        <v>35</v>
      </c>
      <c r="B283" s="86" t="s">
        <v>4</v>
      </c>
      <c r="C283" s="87">
        <v>222371</v>
      </c>
      <c r="D283" s="58">
        <f t="shared" si="33"/>
        <v>21.1721211347985</v>
      </c>
      <c r="E283" s="86" t="s">
        <v>10</v>
      </c>
      <c r="F283" s="87">
        <v>1</v>
      </c>
      <c r="G283" s="58">
        <f t="shared" si="35"/>
        <v>-99.99955030107344</v>
      </c>
      <c r="H283" s="58">
        <f t="shared" si="34"/>
        <v>2.2222222222222223</v>
      </c>
      <c r="J283" s="29"/>
      <c r="K283" s="24"/>
      <c r="L283" s="27"/>
      <c r="M283" s="29"/>
      <c r="N283" s="29"/>
    </row>
    <row r="284" spans="1:14" ht="28.5" customHeight="1">
      <c r="A284" s="88" t="s">
        <v>49</v>
      </c>
      <c r="B284" s="86" t="s">
        <v>6</v>
      </c>
      <c r="C284" s="87">
        <v>67367</v>
      </c>
      <c r="D284" s="58">
        <f t="shared" si="33"/>
        <v>6.414066062966711</v>
      </c>
      <c r="E284" s="86" t="s">
        <v>8</v>
      </c>
      <c r="F284" s="87"/>
      <c r="G284" s="58">
        <f t="shared" si="35"/>
        <v>-100</v>
      </c>
      <c r="H284" s="58">
        <f t="shared" si="34"/>
        <v>0</v>
      </c>
      <c r="J284" s="29"/>
      <c r="K284" s="24"/>
      <c r="L284" s="27"/>
      <c r="M284" s="29"/>
      <c r="N284" s="29"/>
    </row>
    <row r="285" spans="1:14" ht="28.5" customHeight="1">
      <c r="A285" s="88" t="s">
        <v>47</v>
      </c>
      <c r="B285" s="86" t="s">
        <v>7</v>
      </c>
      <c r="C285" s="87">
        <v>56583</v>
      </c>
      <c r="D285" s="58">
        <f t="shared" si="33"/>
        <v>5.38731277986025</v>
      </c>
      <c r="E285" s="86" t="s">
        <v>12</v>
      </c>
      <c r="F285" s="87"/>
      <c r="G285" s="58">
        <f t="shared" si="35"/>
        <v>-100</v>
      </c>
      <c r="H285" s="58">
        <f t="shared" si="34"/>
        <v>0</v>
      </c>
      <c r="J285" s="29"/>
      <c r="K285" s="24"/>
      <c r="L285" s="27"/>
      <c r="M285" s="29"/>
      <c r="N285" s="29"/>
    </row>
    <row r="286" spans="1:14" ht="28.5" customHeight="1">
      <c r="A286" s="88" t="s">
        <v>43</v>
      </c>
      <c r="B286" s="86" t="s">
        <v>12</v>
      </c>
      <c r="C286" s="87">
        <v>46518</v>
      </c>
      <c r="D286" s="58">
        <f t="shared" si="33"/>
        <v>4.429016063014317</v>
      </c>
      <c r="E286" s="86" t="s">
        <v>11</v>
      </c>
      <c r="F286" s="87"/>
      <c r="G286" s="58">
        <f t="shared" si="35"/>
        <v>-100</v>
      </c>
      <c r="H286" s="58">
        <f t="shared" si="34"/>
        <v>0</v>
      </c>
      <c r="J286" s="29"/>
      <c r="K286" s="24"/>
      <c r="L286" s="27"/>
      <c r="M286" s="29"/>
      <c r="N286" s="29"/>
    </row>
    <row r="287" spans="1:14" ht="28.5" customHeight="1">
      <c r="A287" s="88" t="s">
        <v>41</v>
      </c>
      <c r="B287" s="86" t="s">
        <v>11</v>
      </c>
      <c r="C287" s="87">
        <v>42494</v>
      </c>
      <c r="D287" s="58">
        <f t="shared" si="33"/>
        <v>4.045887797878893</v>
      </c>
      <c r="E287" s="86" t="s">
        <v>9</v>
      </c>
      <c r="F287" s="87"/>
      <c r="G287" s="58">
        <f t="shared" si="35"/>
        <v>-100</v>
      </c>
      <c r="H287" s="58">
        <f t="shared" si="34"/>
        <v>0</v>
      </c>
      <c r="J287" s="29"/>
      <c r="K287" s="24"/>
      <c r="L287" s="27"/>
      <c r="M287" s="29"/>
      <c r="N287" s="29"/>
    </row>
    <row r="288" spans="1:14" ht="28.5" customHeight="1">
      <c r="A288" s="85" t="s">
        <v>39</v>
      </c>
      <c r="B288" s="86" t="s">
        <v>9</v>
      </c>
      <c r="C288" s="87">
        <v>30924</v>
      </c>
      <c r="D288" s="58">
        <f t="shared" si="33"/>
        <v>2.9442988248130773</v>
      </c>
      <c r="E288" s="86" t="s">
        <v>14</v>
      </c>
      <c r="F288" s="87"/>
      <c r="G288" s="58">
        <f t="shared" si="35"/>
        <v>-100</v>
      </c>
      <c r="H288" s="58">
        <f t="shared" si="34"/>
        <v>0</v>
      </c>
      <c r="J288" s="29"/>
      <c r="K288" s="24"/>
      <c r="L288" s="27"/>
      <c r="M288" s="29"/>
      <c r="N288" s="29"/>
    </row>
    <row r="289" spans="1:14" ht="28.5" customHeight="1">
      <c r="A289" s="85" t="s">
        <v>44</v>
      </c>
      <c r="B289" s="86" t="s">
        <v>14</v>
      </c>
      <c r="C289" s="87">
        <v>29309</v>
      </c>
      <c r="D289" s="58">
        <f t="shared" si="33"/>
        <v>2.790533380430943</v>
      </c>
      <c r="E289" s="89" t="s">
        <v>13</v>
      </c>
      <c r="F289" s="87"/>
      <c r="G289" s="58">
        <f t="shared" si="35"/>
        <v>-100</v>
      </c>
      <c r="H289" s="58">
        <f t="shared" si="34"/>
        <v>0</v>
      </c>
      <c r="J289" s="29"/>
      <c r="K289" s="24"/>
      <c r="L289" s="27"/>
      <c r="M289" s="29"/>
      <c r="N289" s="29"/>
    </row>
    <row r="290" spans="1:14" ht="28.5" customHeight="1">
      <c r="A290" s="88" t="s">
        <v>45</v>
      </c>
      <c r="B290" s="89" t="s">
        <v>13</v>
      </c>
      <c r="C290" s="87">
        <v>28938</v>
      </c>
      <c r="D290" s="58">
        <f t="shared" si="33"/>
        <v>2.755210173083716</v>
      </c>
      <c r="E290" s="89" t="s">
        <v>15</v>
      </c>
      <c r="F290" s="87"/>
      <c r="G290" s="58">
        <f t="shared" si="35"/>
        <v>-100</v>
      </c>
      <c r="H290" s="58">
        <f t="shared" si="34"/>
        <v>0</v>
      </c>
      <c r="J290" s="29"/>
      <c r="K290" s="24"/>
      <c r="L290" s="27"/>
      <c r="M290" s="29"/>
      <c r="N290" s="24"/>
    </row>
    <row r="291" spans="1:14" ht="28.5" customHeight="1">
      <c r="A291" s="85" t="s">
        <v>42</v>
      </c>
      <c r="B291" s="89" t="s">
        <v>15</v>
      </c>
      <c r="C291" s="87">
        <v>22600</v>
      </c>
      <c r="D291" s="58">
        <f t="shared" si="33"/>
        <v>2.1517641133351297</v>
      </c>
      <c r="E291" s="89" t="s">
        <v>16</v>
      </c>
      <c r="F291" s="87"/>
      <c r="G291" s="58">
        <f t="shared" si="35"/>
        <v>-100</v>
      </c>
      <c r="H291" s="58">
        <f t="shared" si="34"/>
        <v>0</v>
      </c>
      <c r="J291" s="30"/>
      <c r="K291" s="24"/>
      <c r="L291" s="27"/>
      <c r="M291" s="29"/>
      <c r="N291" s="24"/>
    </row>
    <row r="292" spans="1:17" ht="28.5" customHeight="1">
      <c r="A292" s="88" t="s">
        <v>48</v>
      </c>
      <c r="B292" s="89" t="s">
        <v>16</v>
      </c>
      <c r="C292" s="87">
        <v>22054</v>
      </c>
      <c r="D292" s="58">
        <f t="shared" si="33"/>
        <v>2.0997790157297764</v>
      </c>
      <c r="E292" s="89" t="s">
        <v>17</v>
      </c>
      <c r="F292" s="87"/>
      <c r="G292" s="58">
        <f t="shared" si="35"/>
        <v>-100</v>
      </c>
      <c r="H292" s="58">
        <f t="shared" si="34"/>
        <v>0</v>
      </c>
      <c r="J292" s="30"/>
      <c r="K292" s="24"/>
      <c r="L292" s="27"/>
      <c r="M292" s="29"/>
      <c r="N292" s="24"/>
      <c r="O292" s="27"/>
      <c r="P292" s="29"/>
      <c r="Q292" s="29"/>
    </row>
    <row r="293" spans="1:17" ht="28.5" customHeight="1">
      <c r="A293" s="85" t="s">
        <v>40</v>
      </c>
      <c r="B293" s="89" t="s">
        <v>17</v>
      </c>
      <c r="C293" s="87">
        <v>18491</v>
      </c>
      <c r="D293" s="58">
        <f t="shared" si="33"/>
        <v>1.7605429300743312</v>
      </c>
      <c r="E293" s="89" t="s">
        <v>18</v>
      </c>
      <c r="F293" s="87"/>
      <c r="G293" s="58">
        <f t="shared" si="35"/>
        <v>-100</v>
      </c>
      <c r="H293" s="58">
        <f t="shared" si="34"/>
        <v>0</v>
      </c>
      <c r="J293" s="30"/>
      <c r="K293" s="21"/>
      <c r="L293" s="27"/>
      <c r="M293" s="29"/>
      <c r="N293" s="24"/>
      <c r="O293" s="27"/>
      <c r="P293" s="29"/>
      <c r="Q293" s="29"/>
    </row>
    <row r="294" spans="1:17" ht="28.5" customHeight="1">
      <c r="A294" s="88" t="s">
        <v>20</v>
      </c>
      <c r="B294" s="89" t="s">
        <v>18</v>
      </c>
      <c r="C294" s="87">
        <v>16561</v>
      </c>
      <c r="D294" s="58">
        <f t="shared" si="33"/>
        <v>1.5767860832275702</v>
      </c>
      <c r="E294" s="89" t="s">
        <v>21</v>
      </c>
      <c r="F294" s="87"/>
      <c r="G294" s="58">
        <f t="shared" si="35"/>
        <v>-100</v>
      </c>
      <c r="H294" s="58">
        <f t="shared" si="34"/>
        <v>0</v>
      </c>
      <c r="J294" s="30"/>
      <c r="K294" s="21"/>
      <c r="L294" s="27"/>
      <c r="M294" s="29"/>
      <c r="N294" s="24"/>
      <c r="O294" s="27"/>
      <c r="P294" s="29"/>
      <c r="Q294" s="29"/>
    </row>
    <row r="295" spans="1:17" ht="28.5" customHeight="1">
      <c r="A295" s="88" t="s">
        <v>50</v>
      </c>
      <c r="B295" s="89" t="s">
        <v>21</v>
      </c>
      <c r="C295" s="87">
        <v>16369</v>
      </c>
      <c r="D295" s="58">
        <f t="shared" si="33"/>
        <v>1.5585056093443688</v>
      </c>
      <c r="E295" s="89" t="s">
        <v>22</v>
      </c>
      <c r="F295" s="87"/>
      <c r="G295" s="58">
        <f t="shared" si="35"/>
        <v>-100</v>
      </c>
      <c r="H295" s="58">
        <f t="shared" si="34"/>
        <v>0</v>
      </c>
      <c r="J295" s="30"/>
      <c r="K295" s="21"/>
      <c r="L295" s="27"/>
      <c r="M295" s="29"/>
      <c r="N295" s="24"/>
      <c r="O295" s="27"/>
      <c r="P295" s="29"/>
      <c r="Q295" s="29"/>
    </row>
    <row r="296" spans="1:17" ht="28.5" customHeight="1">
      <c r="A296" s="88" t="s">
        <v>59</v>
      </c>
      <c r="B296" s="89" t="s">
        <v>23</v>
      </c>
      <c r="C296" s="87">
        <v>12527</v>
      </c>
      <c r="D296" s="58">
        <f t="shared" si="33"/>
        <v>1.1927057100773968</v>
      </c>
      <c r="E296" s="89" t="s">
        <v>23</v>
      </c>
      <c r="F296" s="87"/>
      <c r="G296" s="58">
        <f t="shared" si="35"/>
        <v>-100</v>
      </c>
      <c r="H296" s="58">
        <f t="shared" si="34"/>
        <v>0</v>
      </c>
      <c r="J296" s="30"/>
      <c r="K296" s="21"/>
      <c r="L296" s="27"/>
      <c r="M296" s="29"/>
      <c r="N296" s="24"/>
      <c r="O296" s="27"/>
      <c r="P296" s="29"/>
      <c r="Q296" s="29"/>
    </row>
    <row r="297" spans="1:17" ht="28.5" customHeight="1">
      <c r="A297" s="88" t="s">
        <v>61</v>
      </c>
      <c r="B297" s="89" t="s">
        <v>24</v>
      </c>
      <c r="C297" s="87">
        <v>11288</v>
      </c>
      <c r="D297" s="58">
        <f t="shared" si="33"/>
        <v>1.0747395270498648</v>
      </c>
      <c r="E297" s="89" t="s">
        <v>24</v>
      </c>
      <c r="F297" s="87"/>
      <c r="G297" s="58">
        <f t="shared" si="35"/>
        <v>-100</v>
      </c>
      <c r="H297" s="58">
        <f t="shared" si="34"/>
        <v>0</v>
      </c>
      <c r="J297" s="30"/>
      <c r="K297" s="29"/>
      <c r="L297" s="29"/>
      <c r="M297" s="29"/>
      <c r="N297" s="24"/>
      <c r="O297" s="27"/>
      <c r="P297" s="29"/>
      <c r="Q297" s="29"/>
    </row>
    <row r="298" spans="1:17" ht="28.5" customHeight="1">
      <c r="A298" s="88" t="s">
        <v>53</v>
      </c>
      <c r="B298" s="89" t="s">
        <v>25</v>
      </c>
      <c r="C298" s="87">
        <v>10700</v>
      </c>
      <c r="D298" s="58">
        <f t="shared" si="33"/>
        <v>1.0187555757825615</v>
      </c>
      <c r="E298" s="89" t="s">
        <v>25</v>
      </c>
      <c r="F298" s="87"/>
      <c r="G298" s="58">
        <f t="shared" si="35"/>
        <v>-100</v>
      </c>
      <c r="H298" s="58">
        <f t="shared" si="34"/>
        <v>0</v>
      </c>
      <c r="J298" s="30"/>
      <c r="K298" s="29"/>
      <c r="L298" s="29"/>
      <c r="N298" s="29"/>
      <c r="O298" s="27"/>
      <c r="P298" s="29"/>
      <c r="Q298" s="29"/>
    </row>
    <row r="299" spans="1:17" ht="28.5" customHeight="1">
      <c r="A299" s="82" t="s">
        <v>26</v>
      </c>
      <c r="B299" s="90"/>
      <c r="C299" s="73">
        <f>SUM(C279:C298)</f>
        <v>883820</v>
      </c>
      <c r="D299" s="58">
        <f t="shared" si="33"/>
        <v>84.14921055963957</v>
      </c>
      <c r="E299" s="90"/>
      <c r="F299" s="91"/>
      <c r="G299" s="58">
        <f t="shared" si="35"/>
        <v>-100</v>
      </c>
      <c r="H299" s="58">
        <f t="shared" si="34"/>
        <v>0</v>
      </c>
      <c r="J299" s="30"/>
      <c r="K299" s="29"/>
      <c r="L299" s="29"/>
      <c r="N299" s="29"/>
      <c r="O299" s="27"/>
      <c r="P299" s="29"/>
      <c r="Q299" s="29"/>
    </row>
    <row r="300" spans="1:17" ht="28.5" customHeight="1">
      <c r="A300" s="92" t="s">
        <v>52</v>
      </c>
      <c r="B300" s="90"/>
      <c r="C300" s="74">
        <f>C301-C299</f>
        <v>166481</v>
      </c>
      <c r="D300" s="58">
        <f t="shared" si="33"/>
        <v>15.85078944036043</v>
      </c>
      <c r="E300" s="90"/>
      <c r="F300" s="93">
        <v>1</v>
      </c>
      <c r="G300" s="58">
        <f t="shared" si="35"/>
        <v>-99.99939933085457</v>
      </c>
      <c r="H300" s="58">
        <f t="shared" si="34"/>
        <v>2.2222222222222223</v>
      </c>
      <c r="J300" s="30"/>
      <c r="K300" s="29"/>
      <c r="L300" s="29"/>
      <c r="N300" s="24"/>
      <c r="O300" s="27"/>
      <c r="P300" s="29"/>
      <c r="Q300" s="29"/>
    </row>
    <row r="301" spans="1:17" ht="28.5" customHeight="1">
      <c r="A301" s="82" t="s">
        <v>28</v>
      </c>
      <c r="B301" s="90"/>
      <c r="C301" s="91">
        <v>1050301</v>
      </c>
      <c r="D301" s="58">
        <f t="shared" si="33"/>
        <v>100</v>
      </c>
      <c r="E301" s="90"/>
      <c r="F301" s="93">
        <f>SUM(F279:F300)</f>
        <v>45</v>
      </c>
      <c r="G301" s="58">
        <f t="shared" si="35"/>
        <v>-99.99571551393362</v>
      </c>
      <c r="H301" s="58">
        <f t="shared" si="34"/>
        <v>100</v>
      </c>
      <c r="J301" s="28"/>
      <c r="K301" s="29"/>
      <c r="L301" s="29"/>
      <c r="N301" s="24"/>
      <c r="O301" s="27"/>
      <c r="P301" s="29"/>
      <c r="Q301" s="29"/>
    </row>
    <row r="302" spans="1:17" ht="28.5" customHeight="1">
      <c r="A302" s="80"/>
      <c r="B302" s="94"/>
      <c r="C302" s="94"/>
      <c r="D302" s="94"/>
      <c r="E302" s="94"/>
      <c r="F302" s="94"/>
      <c r="G302" s="94"/>
      <c r="H302" s="94"/>
      <c r="J302" s="28"/>
      <c r="K302" s="29"/>
      <c r="L302" s="29"/>
      <c r="N302" s="24"/>
      <c r="O302" s="27"/>
      <c r="P302" s="29"/>
      <c r="Q302" s="29"/>
    </row>
    <row r="303" spans="1:17" ht="28.5" customHeight="1">
      <c r="A303" s="95" t="s">
        <v>32</v>
      </c>
      <c r="B303" s="94"/>
      <c r="C303" s="94"/>
      <c r="D303" s="94"/>
      <c r="E303" s="94"/>
      <c r="F303" s="94"/>
      <c r="G303" s="94"/>
      <c r="H303" s="94"/>
      <c r="J303" s="30"/>
      <c r="K303" s="29"/>
      <c r="L303" s="29"/>
      <c r="N303" s="24"/>
      <c r="O303" s="27"/>
      <c r="P303" s="29"/>
      <c r="Q303" s="29"/>
    </row>
    <row r="304" spans="1:17" ht="28.5" customHeight="1">
      <c r="A304" s="43"/>
      <c r="B304" s="50"/>
      <c r="C304" s="50"/>
      <c r="D304" s="50"/>
      <c r="E304" s="50"/>
      <c r="F304" s="50"/>
      <c r="G304" s="50"/>
      <c r="H304" s="50"/>
      <c r="J304" s="28"/>
      <c r="K304" s="29"/>
      <c r="L304" s="29"/>
      <c r="N304" s="29"/>
      <c r="O304" s="27"/>
      <c r="P304" s="29"/>
      <c r="Q304" s="29"/>
    </row>
    <row r="305" spans="1:17" ht="28.5" customHeight="1">
      <c r="A305" s="97" t="s">
        <v>34</v>
      </c>
      <c r="B305" s="97"/>
      <c r="C305" s="97"/>
      <c r="D305" s="97"/>
      <c r="E305" s="97"/>
      <c r="F305" s="97"/>
      <c r="G305" s="97"/>
      <c r="H305" s="97"/>
      <c r="J305" s="30"/>
      <c r="K305" s="29"/>
      <c r="L305" s="29"/>
      <c r="O305" s="27"/>
      <c r="P305" s="29"/>
      <c r="Q305" s="29"/>
    </row>
    <row r="306" spans="1:17" ht="28.5" customHeight="1">
      <c r="A306" s="100" t="s">
        <v>73</v>
      </c>
      <c r="B306" s="100"/>
      <c r="C306" s="100"/>
      <c r="D306" s="100"/>
      <c r="E306" s="100"/>
      <c r="F306" s="100"/>
      <c r="G306" s="100"/>
      <c r="H306" s="100"/>
      <c r="J306" s="27"/>
      <c r="K306" s="29"/>
      <c r="L306" s="29"/>
      <c r="O306" s="27"/>
      <c r="P306" s="29"/>
      <c r="Q306" s="29"/>
    </row>
    <row r="307" spans="1:12" ht="28.5" customHeight="1">
      <c r="A307" s="71" t="s">
        <v>36</v>
      </c>
      <c r="B307" s="51" t="s">
        <v>1</v>
      </c>
      <c r="C307" s="51">
        <v>2020</v>
      </c>
      <c r="D307" s="52" t="s">
        <v>31</v>
      </c>
      <c r="E307" s="83" t="s">
        <v>1</v>
      </c>
      <c r="F307" s="51">
        <v>2021</v>
      </c>
      <c r="G307" s="52" t="s">
        <v>31</v>
      </c>
      <c r="H307" s="51" t="s">
        <v>30</v>
      </c>
      <c r="J307" s="24"/>
      <c r="K307" s="29"/>
      <c r="L307" s="29"/>
    </row>
    <row r="308" spans="1:12" ht="28.5" customHeight="1">
      <c r="A308" s="59" t="s">
        <v>38</v>
      </c>
      <c r="B308" s="57" t="s">
        <v>10</v>
      </c>
      <c r="C308" s="55">
        <v>48254</v>
      </c>
      <c r="D308" s="58">
        <f aca="true" t="shared" si="36" ref="D308:D314">C308/$C$330*100</f>
        <v>4.594070189669388</v>
      </c>
      <c r="E308" s="86" t="s">
        <v>4</v>
      </c>
      <c r="F308" s="55">
        <v>16</v>
      </c>
      <c r="G308" s="58">
        <f aca="true" t="shared" si="37" ref="G308:G314">(F308-C308)/C308*100</f>
        <v>-99.96684212707756</v>
      </c>
      <c r="H308" s="58">
        <f>F308/$F$330*100</f>
        <v>31.372549019607842</v>
      </c>
      <c r="J308" s="24"/>
      <c r="K308" s="29"/>
      <c r="L308" s="29"/>
    </row>
    <row r="309" spans="1:12" ht="28.5" customHeight="1">
      <c r="A309" s="59" t="s">
        <v>37</v>
      </c>
      <c r="B309" s="57" t="s">
        <v>5</v>
      </c>
      <c r="C309" s="55">
        <v>117206</v>
      </c>
      <c r="D309" s="58">
        <f t="shared" si="36"/>
        <v>11.158714109719199</v>
      </c>
      <c r="E309" s="86" t="s">
        <v>5</v>
      </c>
      <c r="F309" s="55">
        <v>10</v>
      </c>
      <c r="G309" s="58">
        <f t="shared" si="37"/>
        <v>-99.99146801358292</v>
      </c>
      <c r="H309" s="58">
        <f>F309/$F$330*100</f>
        <v>19.607843137254903</v>
      </c>
      <c r="J309"/>
      <c r="K309"/>
      <c r="L309"/>
    </row>
    <row r="310" spans="1:12" ht="28.5" customHeight="1">
      <c r="A310" s="76" t="s">
        <v>46</v>
      </c>
      <c r="B310" s="57" t="s">
        <v>8</v>
      </c>
      <c r="C310" s="55">
        <v>46935</v>
      </c>
      <c r="D310" s="58">
        <f t="shared" si="36"/>
        <v>4.468493479341251</v>
      </c>
      <c r="E310" s="86" t="s">
        <v>6</v>
      </c>
      <c r="F310" s="55">
        <v>9</v>
      </c>
      <c r="G310" s="58">
        <f t="shared" si="37"/>
        <v>-99.98082454458293</v>
      </c>
      <c r="H310" s="58">
        <f aca="true" t="shared" si="38" ref="H310:H330">F310/$F$330*100</f>
        <v>17.647058823529413</v>
      </c>
      <c r="J310"/>
      <c r="K310"/>
      <c r="L310"/>
    </row>
    <row r="311" spans="1:12" ht="28.5" customHeight="1">
      <c r="A311" s="76" t="s">
        <v>51</v>
      </c>
      <c r="B311" s="70" t="s">
        <v>22</v>
      </c>
      <c r="C311" s="55">
        <v>16353</v>
      </c>
      <c r="D311" s="58">
        <f t="shared" si="36"/>
        <v>1.5569036724761367</v>
      </c>
      <c r="E311" s="86" t="s">
        <v>7</v>
      </c>
      <c r="F311" s="55">
        <v>8</v>
      </c>
      <c r="G311" s="58">
        <f t="shared" si="37"/>
        <v>-99.95107931266435</v>
      </c>
      <c r="H311" s="58">
        <f t="shared" si="38"/>
        <v>15.686274509803921</v>
      </c>
      <c r="J311"/>
      <c r="K311"/>
      <c r="L311"/>
    </row>
    <row r="312" spans="1:12" ht="28.5" customHeight="1">
      <c r="A312" s="59" t="s">
        <v>35</v>
      </c>
      <c r="B312" s="57" t="s">
        <v>4</v>
      </c>
      <c r="C312" s="55">
        <v>222374</v>
      </c>
      <c r="D312" s="58">
        <f t="shared" si="36"/>
        <v>21.171338424950065</v>
      </c>
      <c r="E312" s="86" t="s">
        <v>10</v>
      </c>
      <c r="F312" s="55">
        <v>3</v>
      </c>
      <c r="G312" s="58">
        <f t="shared" si="37"/>
        <v>-99.99865092142068</v>
      </c>
      <c r="H312" s="58">
        <f t="shared" si="38"/>
        <v>5.88235294117647</v>
      </c>
      <c r="J312"/>
      <c r="K312"/>
      <c r="L312"/>
    </row>
    <row r="313" spans="1:12" ht="28.5" customHeight="1">
      <c r="A313" s="76" t="s">
        <v>47</v>
      </c>
      <c r="B313" s="57" t="s">
        <v>7</v>
      </c>
      <c r="C313" s="55">
        <v>56583</v>
      </c>
      <c r="D313" s="58">
        <f t="shared" si="36"/>
        <v>5.3870409404829225</v>
      </c>
      <c r="E313" s="86" t="s">
        <v>8</v>
      </c>
      <c r="F313" s="55">
        <v>3</v>
      </c>
      <c r="G313" s="58">
        <f t="shared" si="37"/>
        <v>-99.99469805418587</v>
      </c>
      <c r="H313" s="58">
        <f t="shared" si="38"/>
        <v>5.88235294117647</v>
      </c>
      <c r="J313"/>
      <c r="K313"/>
      <c r="L313"/>
    </row>
    <row r="314" spans="1:12" ht="28.5" customHeight="1">
      <c r="A314" s="59" t="s">
        <v>42</v>
      </c>
      <c r="B314" s="70" t="s">
        <v>15</v>
      </c>
      <c r="C314" s="55">
        <v>22600</v>
      </c>
      <c r="D314" s="58">
        <f t="shared" si="36"/>
        <v>2.1516555370855923</v>
      </c>
      <c r="E314" s="86" t="s">
        <v>12</v>
      </c>
      <c r="F314" s="55">
        <v>1</v>
      </c>
      <c r="G314" s="58">
        <f t="shared" si="37"/>
        <v>-99.99557522123894</v>
      </c>
      <c r="H314" s="58">
        <f t="shared" si="38"/>
        <v>1.9607843137254901</v>
      </c>
      <c r="J314"/>
      <c r="K314"/>
      <c r="L314"/>
    </row>
    <row r="315" spans="1:12" ht="28.5" customHeight="1">
      <c r="A315" s="76" t="s">
        <v>49</v>
      </c>
      <c r="B315" s="57" t="s">
        <v>6</v>
      </c>
      <c r="C315" s="55">
        <v>67367</v>
      </c>
      <c r="D315" s="58">
        <f aca="true" t="shared" si="39" ref="D315:D324">C315/$C$330*100</f>
        <v>6.413742414462171</v>
      </c>
      <c r="E315" s="86" t="s">
        <v>11</v>
      </c>
      <c r="F315" s="55"/>
      <c r="G315" s="58">
        <f>(F315-C315)/C315*100</f>
        <v>-100</v>
      </c>
      <c r="H315" s="58">
        <f>F315/$F$330*100</f>
        <v>0</v>
      </c>
      <c r="J315" s="27"/>
      <c r="K315" s="29"/>
      <c r="L315" s="29"/>
    </row>
    <row r="316" spans="1:12" ht="28.5" customHeight="1">
      <c r="A316" s="76" t="s">
        <v>43</v>
      </c>
      <c r="B316" s="57" t="s">
        <v>12</v>
      </c>
      <c r="C316" s="55">
        <v>46527</v>
      </c>
      <c r="D316" s="58">
        <f t="shared" si="39"/>
        <v>4.429649432477051</v>
      </c>
      <c r="E316" s="86" t="s">
        <v>9</v>
      </c>
      <c r="F316" s="55"/>
      <c r="G316" s="58">
        <f>(F316-C316)/C316*100</f>
        <v>-100</v>
      </c>
      <c r="H316" s="58">
        <f>F316/$F$330*100</f>
        <v>0</v>
      </c>
      <c r="J316" s="27"/>
      <c r="K316" s="29"/>
      <c r="L316" s="29"/>
    </row>
    <row r="317" spans="1:12" ht="28.5" customHeight="1">
      <c r="A317" s="76" t="s">
        <v>41</v>
      </c>
      <c r="B317" s="57" t="s">
        <v>11</v>
      </c>
      <c r="C317" s="55">
        <v>42498</v>
      </c>
      <c r="D317" s="58">
        <f t="shared" si="39"/>
        <v>4.046064469693075</v>
      </c>
      <c r="E317" s="86" t="s">
        <v>14</v>
      </c>
      <c r="F317" s="55"/>
      <c r="G317" s="58">
        <f aca="true" t="shared" si="40" ref="G317:G323">(F316-C317)/C317*100</f>
        <v>-100</v>
      </c>
      <c r="H317" s="58">
        <f aca="true" t="shared" si="41" ref="H317:H323">F316/$F$330*100</f>
        <v>0</v>
      </c>
      <c r="J317" s="27"/>
      <c r="K317" s="29"/>
      <c r="L317" s="29"/>
    </row>
    <row r="318" spans="1:12" ht="28.5" customHeight="1">
      <c r="A318" s="59" t="s">
        <v>39</v>
      </c>
      <c r="B318" s="57" t="s">
        <v>9</v>
      </c>
      <c r="C318" s="55">
        <v>30924</v>
      </c>
      <c r="D318" s="58">
        <f t="shared" si="39"/>
        <v>2.9441502579130465</v>
      </c>
      <c r="E318" s="89" t="s">
        <v>13</v>
      </c>
      <c r="F318" s="55"/>
      <c r="G318" s="58">
        <f t="shared" si="40"/>
        <v>-100</v>
      </c>
      <c r="H318" s="58">
        <f t="shared" si="41"/>
        <v>0</v>
      </c>
      <c r="J318" s="27"/>
      <c r="K318" s="29"/>
      <c r="L318" s="29"/>
    </row>
    <row r="319" spans="1:12" ht="28.5" customHeight="1">
      <c r="A319" s="59" t="s">
        <v>44</v>
      </c>
      <c r="B319" s="57" t="s">
        <v>14</v>
      </c>
      <c r="C319" s="55">
        <v>29310</v>
      </c>
      <c r="D319" s="58">
        <f t="shared" si="39"/>
        <v>2.7904877784061375</v>
      </c>
      <c r="E319" s="89" t="s">
        <v>15</v>
      </c>
      <c r="F319" s="55"/>
      <c r="G319" s="58">
        <f t="shared" si="40"/>
        <v>-100</v>
      </c>
      <c r="H319" s="58">
        <f t="shared" si="41"/>
        <v>0</v>
      </c>
      <c r="J319" s="27"/>
      <c r="K319" s="29"/>
      <c r="L319" s="29"/>
    </row>
    <row r="320" spans="1:12" ht="28.5" customHeight="1">
      <c r="A320" s="76" t="s">
        <v>45</v>
      </c>
      <c r="B320" s="70" t="s">
        <v>13</v>
      </c>
      <c r="C320" s="55">
        <v>28941</v>
      </c>
      <c r="D320" s="58">
        <f t="shared" si="39"/>
        <v>2.755356765433368</v>
      </c>
      <c r="E320" s="89" t="s">
        <v>16</v>
      </c>
      <c r="F320" s="55"/>
      <c r="G320" s="58">
        <f t="shared" si="40"/>
        <v>-100</v>
      </c>
      <c r="H320" s="58">
        <f t="shared" si="41"/>
        <v>0</v>
      </c>
      <c r="J320" s="27"/>
      <c r="K320" s="29"/>
      <c r="L320" s="29"/>
    </row>
    <row r="321" spans="1:12" ht="28.5" customHeight="1">
      <c r="A321" s="76" t="s">
        <v>56</v>
      </c>
      <c r="B321" s="70" t="s">
        <v>16</v>
      </c>
      <c r="C321" s="55">
        <v>22054</v>
      </c>
      <c r="D321" s="58">
        <f t="shared" si="39"/>
        <v>2.09967306260556</v>
      </c>
      <c r="E321" s="89" t="s">
        <v>17</v>
      </c>
      <c r="F321" s="55"/>
      <c r="G321" s="58">
        <f t="shared" si="40"/>
        <v>-100</v>
      </c>
      <c r="H321" s="58">
        <f t="shared" si="41"/>
        <v>0</v>
      </c>
      <c r="J321" s="27"/>
      <c r="K321" s="29"/>
      <c r="L321" s="29"/>
    </row>
    <row r="322" spans="1:12" ht="28.5" customHeight="1">
      <c r="A322" s="59" t="s">
        <v>40</v>
      </c>
      <c r="B322" s="70" t="s">
        <v>17</v>
      </c>
      <c r="C322" s="55">
        <v>18491</v>
      </c>
      <c r="D322" s="58">
        <f t="shared" si="39"/>
        <v>1.7604540945243223</v>
      </c>
      <c r="E322" s="89" t="s">
        <v>18</v>
      </c>
      <c r="F322" s="55"/>
      <c r="G322" s="58">
        <f t="shared" si="40"/>
        <v>-100</v>
      </c>
      <c r="H322" s="58">
        <f t="shared" si="41"/>
        <v>0</v>
      </c>
      <c r="J322" s="27"/>
      <c r="K322" s="24"/>
      <c r="L322" s="27"/>
    </row>
    <row r="323" spans="1:13" ht="28.5" customHeight="1">
      <c r="A323" s="76" t="s">
        <v>20</v>
      </c>
      <c r="B323" s="70" t="s">
        <v>18</v>
      </c>
      <c r="C323" s="96">
        <v>16561</v>
      </c>
      <c r="D323" s="58">
        <f t="shared" si="39"/>
        <v>1.5767065198971013</v>
      </c>
      <c r="E323" s="89" t="s">
        <v>21</v>
      </c>
      <c r="F323" s="96"/>
      <c r="G323" s="58">
        <f t="shared" si="40"/>
        <v>-100</v>
      </c>
      <c r="H323" s="58">
        <f t="shared" si="41"/>
        <v>0</v>
      </c>
      <c r="J323" s="27"/>
      <c r="K323" s="24"/>
      <c r="L323" s="27"/>
      <c r="M323" s="27"/>
    </row>
    <row r="324" spans="1:13" ht="28.5" customHeight="1">
      <c r="A324" s="76" t="s">
        <v>50</v>
      </c>
      <c r="B324" s="70" t="s">
        <v>21</v>
      </c>
      <c r="C324" s="55">
        <v>16369</v>
      </c>
      <c r="D324" s="58">
        <f t="shared" si="39"/>
        <v>1.5584269684315954</v>
      </c>
      <c r="E324" s="89" t="s">
        <v>22</v>
      </c>
      <c r="F324" s="55"/>
      <c r="G324" s="58">
        <f>(F324-C324)/C324*100</f>
        <v>-100</v>
      </c>
      <c r="H324" s="58">
        <f>F324/$F$330*100</f>
        <v>0</v>
      </c>
      <c r="J324" s="27"/>
      <c r="K324" s="24"/>
      <c r="L324" s="27"/>
      <c r="M324" s="27"/>
    </row>
    <row r="325" spans="1:13" ht="28.5" customHeight="1">
      <c r="A325" s="76" t="s">
        <v>59</v>
      </c>
      <c r="B325" s="70" t="s">
        <v>23</v>
      </c>
      <c r="C325" s="55">
        <v>12527</v>
      </c>
      <c r="D325" s="58">
        <f aca="true" t="shared" si="42" ref="D325:D330">C325/$C$330*100</f>
        <v>1.1926455271270449</v>
      </c>
      <c r="E325" s="89" t="s">
        <v>23</v>
      </c>
      <c r="F325" s="55"/>
      <c r="G325" s="58">
        <f aca="true" t="shared" si="43" ref="G325:G330">(F325-C325)/C325*100</f>
        <v>-100</v>
      </c>
      <c r="H325" s="58">
        <f t="shared" si="38"/>
        <v>0</v>
      </c>
      <c r="J325" s="27"/>
      <c r="K325" s="24"/>
      <c r="L325" s="27"/>
      <c r="M325" s="29"/>
    </row>
    <row r="326" spans="1:13" ht="28.5" customHeight="1">
      <c r="A326" s="76" t="s">
        <v>61</v>
      </c>
      <c r="B326" s="70" t="s">
        <v>24</v>
      </c>
      <c r="C326" s="55">
        <v>11288</v>
      </c>
      <c r="D326" s="58">
        <f t="shared" si="42"/>
        <v>1.074685296576202</v>
      </c>
      <c r="E326" s="89" t="s">
        <v>24</v>
      </c>
      <c r="F326" s="55"/>
      <c r="G326" s="58">
        <f t="shared" si="43"/>
        <v>-100</v>
      </c>
      <c r="H326" s="58">
        <f t="shared" si="38"/>
        <v>0</v>
      </c>
      <c r="J326" s="27"/>
      <c r="K326" s="21"/>
      <c r="L326" s="27"/>
      <c r="M326" s="27"/>
    </row>
    <row r="327" spans="1:13" ht="28.5" customHeight="1">
      <c r="A327" s="76" t="s">
        <v>62</v>
      </c>
      <c r="B327" s="70" t="s">
        <v>25</v>
      </c>
      <c r="C327" s="55">
        <v>10700</v>
      </c>
      <c r="D327" s="58">
        <f t="shared" si="42"/>
        <v>1.0187041702130901</v>
      </c>
      <c r="E327" s="70" t="s">
        <v>25</v>
      </c>
      <c r="F327" s="55"/>
      <c r="G327" s="58">
        <f t="shared" si="43"/>
        <v>-100</v>
      </c>
      <c r="H327" s="58">
        <f>F327/$F$330*100</f>
        <v>0</v>
      </c>
      <c r="J327" s="27"/>
      <c r="K327" s="21"/>
      <c r="L327" s="27"/>
      <c r="M327" s="27"/>
    </row>
    <row r="328" spans="1:13" ht="28.5" customHeight="1">
      <c r="A328" s="71" t="s">
        <v>26</v>
      </c>
      <c r="B328" s="72"/>
      <c r="C328" s="73">
        <f>SUM(C308:C327)</f>
        <v>883862</v>
      </c>
      <c r="D328" s="58">
        <f t="shared" si="42"/>
        <v>84.14896311148432</v>
      </c>
      <c r="E328" s="72"/>
      <c r="F328" s="73">
        <f>SUM(F308:F327)</f>
        <v>50</v>
      </c>
      <c r="G328" s="62">
        <f t="shared" si="43"/>
        <v>-99.99434300829768</v>
      </c>
      <c r="H328" s="58">
        <f t="shared" si="38"/>
        <v>98.0392156862745</v>
      </c>
      <c r="J328" s="27"/>
      <c r="K328" s="21"/>
      <c r="L328" s="27"/>
      <c r="M328" s="27"/>
    </row>
    <row r="329" spans="1:13" ht="28.5" customHeight="1">
      <c r="A329" s="77" t="s">
        <v>52</v>
      </c>
      <c r="B329" s="72"/>
      <c r="C329" s="74">
        <f>C330-C328</f>
        <v>166492</v>
      </c>
      <c r="D329" s="58">
        <f t="shared" si="42"/>
        <v>15.851036888515683</v>
      </c>
      <c r="E329" s="72"/>
      <c r="F329" s="74">
        <f>F330-F328</f>
        <v>1</v>
      </c>
      <c r="G329" s="62">
        <f t="shared" si="43"/>
        <v>-99.99939937054033</v>
      </c>
      <c r="H329" s="58">
        <f t="shared" si="38"/>
        <v>1.9607843137254901</v>
      </c>
      <c r="J329" s="27"/>
      <c r="K329" s="21"/>
      <c r="L329" s="27"/>
      <c r="M329" s="27"/>
    </row>
    <row r="330" spans="1:14" ht="28.5" customHeight="1">
      <c r="A330" s="71" t="s">
        <v>28</v>
      </c>
      <c r="B330" s="72"/>
      <c r="C330" s="64">
        <v>1050354</v>
      </c>
      <c r="D330" s="58">
        <f t="shared" si="42"/>
        <v>100</v>
      </c>
      <c r="E330" s="72"/>
      <c r="F330" s="64">
        <v>51</v>
      </c>
      <c r="G330" s="62">
        <f t="shared" si="43"/>
        <v>-99.99514449414197</v>
      </c>
      <c r="H330" s="58">
        <f t="shared" si="38"/>
        <v>100</v>
      </c>
      <c r="J330" s="27"/>
      <c r="K330" s="21"/>
      <c r="L330" s="27"/>
      <c r="M330" s="27"/>
      <c r="N330" s="24"/>
    </row>
    <row r="331" spans="1:14" ht="28.5" customHeight="1">
      <c r="A331" s="75"/>
      <c r="B331" s="50"/>
      <c r="C331" s="50"/>
      <c r="D331" s="50"/>
      <c r="E331" s="50"/>
      <c r="F331" s="50"/>
      <c r="G331" s="50"/>
      <c r="H331" s="50"/>
      <c r="J331" s="33"/>
      <c r="K331" s="21"/>
      <c r="L331" s="27"/>
      <c r="M331" s="27"/>
      <c r="N331" s="29"/>
    </row>
    <row r="332" spans="1:17" ht="28.5" customHeight="1">
      <c r="A332" s="43" t="s">
        <v>32</v>
      </c>
      <c r="B332" s="50"/>
      <c r="C332" s="50"/>
      <c r="D332" s="50"/>
      <c r="E332" s="50"/>
      <c r="F332" s="50"/>
      <c r="G332" s="50"/>
      <c r="H332" s="50"/>
      <c r="J332" s="30"/>
      <c r="K332" s="24"/>
      <c r="L332" s="27"/>
      <c r="M332" s="27"/>
      <c r="N332" s="29"/>
      <c r="O332" s="27"/>
      <c r="P332" s="29"/>
      <c r="Q332" s="29"/>
    </row>
    <row r="333" spans="1:17" ht="28.5" customHeight="1">
      <c r="A333" s="43"/>
      <c r="B333" s="50"/>
      <c r="C333" s="50"/>
      <c r="D333" s="50"/>
      <c r="E333" s="50"/>
      <c r="F333" s="50"/>
      <c r="G333" s="50"/>
      <c r="H333" s="50"/>
      <c r="J333" s="30"/>
      <c r="K333" s="21"/>
      <c r="L333" s="27"/>
      <c r="M333" s="29"/>
      <c r="N333" s="29"/>
      <c r="O333" s="27"/>
      <c r="P333" s="29"/>
      <c r="Q333" s="29"/>
    </row>
    <row r="334" spans="1:17" ht="28.5" customHeight="1">
      <c r="A334" s="43"/>
      <c r="B334" s="50"/>
      <c r="C334" s="50"/>
      <c r="D334" s="50"/>
      <c r="E334" s="50"/>
      <c r="F334" s="50"/>
      <c r="G334" s="50"/>
      <c r="H334" s="50"/>
      <c r="J334" s="28"/>
      <c r="K334" s="24"/>
      <c r="L334" s="27"/>
      <c r="M334" s="27"/>
      <c r="N334" s="29"/>
      <c r="O334" s="27"/>
      <c r="P334" s="29"/>
      <c r="Q334" s="29"/>
    </row>
    <row r="335" spans="1:17" ht="28.5" customHeight="1">
      <c r="A335" s="43"/>
      <c r="B335" s="50"/>
      <c r="C335" s="50"/>
      <c r="D335" s="50"/>
      <c r="E335" s="50"/>
      <c r="F335" s="50"/>
      <c r="G335" s="50"/>
      <c r="H335" s="50"/>
      <c r="J335" s="30"/>
      <c r="K335" s="24"/>
      <c r="L335" s="27"/>
      <c r="M335" s="29"/>
      <c r="N335" s="29"/>
      <c r="O335" s="27"/>
      <c r="P335" s="29"/>
      <c r="Q335" s="29"/>
    </row>
    <row r="336" spans="1:17" ht="28.5" customHeight="1">
      <c r="A336" s="43"/>
      <c r="B336" s="50"/>
      <c r="C336" s="50"/>
      <c r="D336" s="50"/>
      <c r="E336" s="50"/>
      <c r="F336" s="50"/>
      <c r="G336" s="50"/>
      <c r="H336" s="50"/>
      <c r="J336" s="28"/>
      <c r="K336" s="24"/>
      <c r="L336" s="27"/>
      <c r="M336" s="29"/>
      <c r="N336" s="29"/>
      <c r="O336" s="27"/>
      <c r="P336" s="29"/>
      <c r="Q336" s="29"/>
    </row>
    <row r="337" spans="1:17" ht="28.5" customHeight="1">
      <c r="A337" s="97" t="s">
        <v>34</v>
      </c>
      <c r="B337" s="97"/>
      <c r="C337" s="97"/>
      <c r="D337" s="97"/>
      <c r="E337" s="97"/>
      <c r="F337" s="97"/>
      <c r="G337" s="97"/>
      <c r="H337" s="97"/>
      <c r="J337" s="28"/>
      <c r="K337" s="24"/>
      <c r="L337" s="27"/>
      <c r="M337" s="29"/>
      <c r="N337" s="29"/>
      <c r="O337" s="27"/>
      <c r="P337" s="29"/>
      <c r="Q337" s="29"/>
    </row>
    <row r="338" spans="1:17" ht="28.5" customHeight="1">
      <c r="A338" s="98" t="s">
        <v>74</v>
      </c>
      <c r="B338" s="98"/>
      <c r="C338" s="98"/>
      <c r="D338" s="98"/>
      <c r="E338" s="98"/>
      <c r="F338" s="98"/>
      <c r="G338" s="98"/>
      <c r="H338" s="98"/>
      <c r="J338" s="30"/>
      <c r="K338" s="24"/>
      <c r="L338" s="27"/>
      <c r="M338" s="29"/>
      <c r="N338" s="29"/>
      <c r="O338" s="27"/>
      <c r="P338" s="29"/>
      <c r="Q338" s="29"/>
    </row>
    <row r="339" spans="1:17" ht="28.5" customHeight="1">
      <c r="A339" s="71" t="s">
        <v>36</v>
      </c>
      <c r="B339" s="51" t="s">
        <v>1</v>
      </c>
      <c r="C339" s="51">
        <v>2020</v>
      </c>
      <c r="D339" s="51" t="s">
        <v>30</v>
      </c>
      <c r="E339" s="51" t="s">
        <v>1</v>
      </c>
      <c r="F339" s="51">
        <v>2021</v>
      </c>
      <c r="G339" s="52" t="s">
        <v>31</v>
      </c>
      <c r="H339" s="51" t="s">
        <v>30</v>
      </c>
      <c r="J339" s="28"/>
      <c r="K339" s="24"/>
      <c r="L339" s="27"/>
      <c r="M339" s="29"/>
      <c r="N339" s="24"/>
      <c r="O339" s="27"/>
      <c r="P339" s="29"/>
      <c r="Q339" s="29"/>
    </row>
    <row r="340" spans="1:14" ht="28.5" customHeight="1">
      <c r="A340" s="76" t="s">
        <v>38</v>
      </c>
      <c r="B340" s="57" t="s">
        <v>10</v>
      </c>
      <c r="C340" s="55">
        <v>48260</v>
      </c>
      <c r="D340" s="58">
        <f>C340/$C$362*100</f>
        <v>4.512502886935902</v>
      </c>
      <c r="E340" s="86" t="s">
        <v>4</v>
      </c>
      <c r="F340" s="55">
        <v>16</v>
      </c>
      <c r="G340" s="58">
        <f aca="true" t="shared" si="44" ref="G340:G362">(F340-C340)/C340*100</f>
        <v>-99.96684624948197</v>
      </c>
      <c r="H340" s="58">
        <f>F340/$F$362*100</f>
        <v>31.372549019607842</v>
      </c>
      <c r="J340" s="29"/>
      <c r="K340" s="29"/>
      <c r="L340" s="27"/>
      <c r="M340" s="29"/>
      <c r="N340" s="29"/>
    </row>
    <row r="341" spans="1:14" ht="28.5" customHeight="1">
      <c r="A341" s="59" t="s">
        <v>37</v>
      </c>
      <c r="B341" s="57" t="s">
        <v>5</v>
      </c>
      <c r="C341" s="55">
        <v>117209</v>
      </c>
      <c r="D341" s="58">
        <f aca="true" t="shared" si="45" ref="D341:D359">C341/$C$362*100</f>
        <v>10.959509964253423</v>
      </c>
      <c r="E341" s="86" t="s">
        <v>5</v>
      </c>
      <c r="F341" s="55">
        <v>10</v>
      </c>
      <c r="G341" s="58">
        <f t="shared" si="44"/>
        <v>-99.9914682319617</v>
      </c>
      <c r="H341" s="58">
        <f aca="true" t="shared" si="46" ref="H341:H362">F341/$F$362*100</f>
        <v>19.607843137254903</v>
      </c>
      <c r="J341" s="29"/>
      <c r="K341" s="24"/>
      <c r="L341" s="27"/>
      <c r="M341" s="29"/>
      <c r="N341" s="29"/>
    </row>
    <row r="342" spans="1:12" ht="28.5" customHeight="1">
      <c r="A342" s="76" t="s">
        <v>46</v>
      </c>
      <c r="B342" s="57" t="s">
        <v>8</v>
      </c>
      <c r="C342" s="55">
        <v>46935</v>
      </c>
      <c r="D342" s="58">
        <f t="shared" si="45"/>
        <v>4.388610091138346</v>
      </c>
      <c r="E342" s="86" t="s">
        <v>6</v>
      </c>
      <c r="F342" s="55">
        <v>9</v>
      </c>
      <c r="G342" s="58">
        <f t="shared" si="44"/>
        <v>-99.98082454458293</v>
      </c>
      <c r="H342" s="58">
        <f t="shared" si="46"/>
        <v>17.647058823529413</v>
      </c>
      <c r="J342" s="29"/>
      <c r="K342" s="29"/>
      <c r="L342"/>
    </row>
    <row r="343" spans="1:14" ht="28.5" customHeight="1">
      <c r="A343" s="76" t="s">
        <v>51</v>
      </c>
      <c r="B343" s="70" t="s">
        <v>22</v>
      </c>
      <c r="C343" s="55">
        <v>16356</v>
      </c>
      <c r="D343" s="58">
        <f t="shared" si="45"/>
        <v>1.5293513721244014</v>
      </c>
      <c r="E343" s="86" t="s">
        <v>7</v>
      </c>
      <c r="F343" s="55">
        <v>8</v>
      </c>
      <c r="G343" s="58">
        <f t="shared" si="44"/>
        <v>-99.9510882856444</v>
      </c>
      <c r="H343" s="58">
        <f t="shared" si="46"/>
        <v>15.686274509803921</v>
      </c>
      <c r="J343" s="29"/>
      <c r="K343" s="29"/>
      <c r="L343" s="27"/>
      <c r="M343" s="29"/>
      <c r="N343" s="29"/>
    </row>
    <row r="344" spans="1:12" ht="28.5" customHeight="1">
      <c r="A344" s="59" t="s">
        <v>35</v>
      </c>
      <c r="B344" s="57" t="s">
        <v>4</v>
      </c>
      <c r="C344" s="55">
        <v>222379</v>
      </c>
      <c r="D344" s="58">
        <f t="shared" si="45"/>
        <v>20.793325310690406</v>
      </c>
      <c r="E344" s="86" t="s">
        <v>10</v>
      </c>
      <c r="F344" s="55">
        <v>3</v>
      </c>
      <c r="G344" s="58">
        <f t="shared" si="44"/>
        <v>-99.99865095175355</v>
      </c>
      <c r="H344" s="58">
        <f t="shared" si="46"/>
        <v>5.88235294117647</v>
      </c>
      <c r="J344" s="29"/>
      <c r="K344" s="29"/>
      <c r="L344"/>
    </row>
    <row r="345" spans="1:14" ht="28.5" customHeight="1">
      <c r="A345" s="76" t="s">
        <v>47</v>
      </c>
      <c r="B345" s="57" t="s">
        <v>7</v>
      </c>
      <c r="C345" s="55">
        <v>56603</v>
      </c>
      <c r="D345" s="58">
        <f t="shared" si="45"/>
        <v>5.29260673247478</v>
      </c>
      <c r="E345" s="86" t="s">
        <v>8</v>
      </c>
      <c r="F345" s="55">
        <v>3</v>
      </c>
      <c r="G345" s="58">
        <f t="shared" si="44"/>
        <v>-99.99469992756568</v>
      </c>
      <c r="H345" s="58">
        <f t="shared" si="46"/>
        <v>5.88235294117647</v>
      </c>
      <c r="J345" s="29"/>
      <c r="K345" s="21"/>
      <c r="L345" s="27"/>
      <c r="M345" s="29"/>
      <c r="N345" s="29"/>
    </row>
    <row r="346" spans="1:14" ht="28.5" customHeight="1">
      <c r="A346" s="76" t="s">
        <v>42</v>
      </c>
      <c r="B346" s="70" t="s">
        <v>15</v>
      </c>
      <c r="C346" s="55">
        <v>22600</v>
      </c>
      <c r="D346" s="58">
        <f t="shared" si="45"/>
        <v>2.113190328320584</v>
      </c>
      <c r="E346" s="86" t="s">
        <v>12</v>
      </c>
      <c r="F346" s="55">
        <v>1</v>
      </c>
      <c r="G346" s="58">
        <f t="shared" si="44"/>
        <v>-99.99557522123894</v>
      </c>
      <c r="H346" s="58">
        <f t="shared" si="46"/>
        <v>1.9607843137254901</v>
      </c>
      <c r="J346" s="29"/>
      <c r="M346" s="29"/>
      <c r="N346" s="29"/>
    </row>
    <row r="347" spans="1:14" ht="28.5" customHeight="1">
      <c r="A347" s="76" t="s">
        <v>49</v>
      </c>
      <c r="B347" s="57" t="s">
        <v>6</v>
      </c>
      <c r="C347" s="55">
        <v>67367</v>
      </c>
      <c r="D347" s="58">
        <f t="shared" si="45"/>
        <v>6.299083754335079</v>
      </c>
      <c r="E347" s="86" t="s">
        <v>12</v>
      </c>
      <c r="F347" s="55"/>
      <c r="G347" s="58">
        <f t="shared" si="44"/>
        <v>-100</v>
      </c>
      <c r="H347" s="58">
        <f t="shared" si="46"/>
        <v>0</v>
      </c>
      <c r="J347" s="29"/>
      <c r="N347" s="29"/>
    </row>
    <row r="348" spans="1:14" ht="28.5" customHeight="1">
      <c r="A348" s="76" t="s">
        <v>43</v>
      </c>
      <c r="B348" s="57" t="s">
        <v>12</v>
      </c>
      <c r="C348" s="55">
        <v>46528</v>
      </c>
      <c r="D348" s="58">
        <f>C348/$C$362*100</f>
        <v>4.350553964429209</v>
      </c>
      <c r="E348" s="86" t="s">
        <v>11</v>
      </c>
      <c r="F348" s="55"/>
      <c r="G348" s="58">
        <f>(F348-C348)/C348*100</f>
        <v>-100</v>
      </c>
      <c r="H348" s="58">
        <f>F348/$F$362*100</f>
        <v>0</v>
      </c>
      <c r="J348" s="29"/>
      <c r="N348" s="29"/>
    </row>
    <row r="349" spans="1:14" ht="28.5" customHeight="1">
      <c r="A349" s="76" t="s">
        <v>41</v>
      </c>
      <c r="B349" s="57" t="s">
        <v>11</v>
      </c>
      <c r="C349" s="55">
        <v>42498</v>
      </c>
      <c r="D349" s="58">
        <f>C349/$C$362*100</f>
        <v>3.9737328572109814</v>
      </c>
      <c r="E349" s="86" t="s">
        <v>9</v>
      </c>
      <c r="F349" s="55"/>
      <c r="G349" s="58">
        <f>(F349-C349)/C349*100</f>
        <v>-100</v>
      </c>
      <c r="H349" s="58">
        <f>F349/$F$362*100</f>
        <v>0</v>
      </c>
      <c r="N349" s="29"/>
    </row>
    <row r="350" spans="1:14" ht="28.5" customHeight="1">
      <c r="A350" s="76" t="s">
        <v>39</v>
      </c>
      <c r="B350" s="57" t="s">
        <v>9</v>
      </c>
      <c r="C350" s="55">
        <v>30929</v>
      </c>
      <c r="D350" s="58">
        <f>C350/$C$362*100</f>
        <v>2.891985117903865</v>
      </c>
      <c r="E350" s="86" t="s">
        <v>14</v>
      </c>
      <c r="F350" s="55"/>
      <c r="G350" s="58">
        <f>(F350-C350)/C350*100</f>
        <v>-100</v>
      </c>
      <c r="H350" s="58">
        <f>F350/$F$362*100</f>
        <v>0</v>
      </c>
      <c r="J350"/>
      <c r="N350" s="29"/>
    </row>
    <row r="351" spans="1:14" ht="28.5" customHeight="1">
      <c r="A351" s="59" t="s">
        <v>44</v>
      </c>
      <c r="B351" s="57" t="s">
        <v>14</v>
      </c>
      <c r="C351" s="55">
        <v>29311</v>
      </c>
      <c r="D351" s="58">
        <f>C351/$C$362*100</f>
        <v>2.7406956510356033</v>
      </c>
      <c r="E351" s="89" t="s">
        <v>13</v>
      </c>
      <c r="F351" s="55"/>
      <c r="G351" s="58">
        <f>(F351-C351)/C351*100</f>
        <v>-100</v>
      </c>
      <c r="H351" s="58">
        <f>F351/$F$362*100</f>
        <v>0</v>
      </c>
      <c r="J351"/>
      <c r="N351" s="29"/>
    </row>
    <row r="352" spans="1:14" ht="28.5" customHeight="1">
      <c r="A352" s="59" t="s">
        <v>45</v>
      </c>
      <c r="B352" s="70" t="s">
        <v>13</v>
      </c>
      <c r="C352" s="55">
        <v>28941</v>
      </c>
      <c r="D352" s="58">
        <f>C352/$C$362*100</f>
        <v>2.706099172209116</v>
      </c>
      <c r="E352" s="89" t="s">
        <v>15</v>
      </c>
      <c r="F352" s="55"/>
      <c r="G352" s="58">
        <f>(F352-C352)/C352*100</f>
        <v>-100</v>
      </c>
      <c r="H352" s="58">
        <f>F352/$F$362*100</f>
        <v>0</v>
      </c>
      <c r="J352"/>
      <c r="N352" s="29"/>
    </row>
    <row r="353" spans="1:14" ht="28.5" customHeight="1">
      <c r="A353" s="76" t="s">
        <v>56</v>
      </c>
      <c r="B353" s="70" t="s">
        <v>16</v>
      </c>
      <c r="C353" s="55">
        <v>22055</v>
      </c>
      <c r="D353" s="58">
        <f t="shared" si="45"/>
        <v>2.0622306500491363</v>
      </c>
      <c r="E353" s="89" t="s">
        <v>16</v>
      </c>
      <c r="F353" s="55"/>
      <c r="G353" s="58">
        <f t="shared" si="44"/>
        <v>-100</v>
      </c>
      <c r="H353" s="58">
        <f t="shared" si="46"/>
        <v>0</v>
      </c>
      <c r="J353"/>
      <c r="N353" s="29"/>
    </row>
    <row r="354" spans="1:14" ht="28.5" customHeight="1">
      <c r="A354" s="76" t="s">
        <v>40</v>
      </c>
      <c r="B354" s="70" t="s">
        <v>17</v>
      </c>
      <c r="C354" s="55">
        <v>18491</v>
      </c>
      <c r="D354" s="58">
        <f t="shared" si="45"/>
        <v>1.728982405352917</v>
      </c>
      <c r="E354" s="89" t="s">
        <v>17</v>
      </c>
      <c r="F354" s="55"/>
      <c r="G354" s="58">
        <f t="shared" si="44"/>
        <v>-100</v>
      </c>
      <c r="H354" s="58">
        <f t="shared" si="46"/>
        <v>0</v>
      </c>
      <c r="J354"/>
      <c r="N354" s="35"/>
    </row>
    <row r="355" spans="1:14" ht="28.5" customHeight="1">
      <c r="A355" s="76" t="s">
        <v>20</v>
      </c>
      <c r="B355" s="70" t="s">
        <v>18</v>
      </c>
      <c r="C355" s="55">
        <v>16561</v>
      </c>
      <c r="D355" s="58">
        <f t="shared" si="45"/>
        <v>1.548519691474212</v>
      </c>
      <c r="E355" s="89" t="s">
        <v>18</v>
      </c>
      <c r="F355" s="55"/>
      <c r="G355" s="58">
        <f t="shared" si="44"/>
        <v>-100</v>
      </c>
      <c r="H355" s="58">
        <f t="shared" si="46"/>
        <v>0</v>
      </c>
      <c r="J355" s="33"/>
      <c r="N355" s="25"/>
    </row>
    <row r="356" spans="1:17" ht="28.5" customHeight="1">
      <c r="A356" s="76" t="s">
        <v>50</v>
      </c>
      <c r="B356" s="70" t="s">
        <v>21</v>
      </c>
      <c r="C356" s="55">
        <v>16369</v>
      </c>
      <c r="D356" s="58">
        <f t="shared" si="45"/>
        <v>1.5305669240831699</v>
      </c>
      <c r="E356" s="89" t="s">
        <v>21</v>
      </c>
      <c r="F356" s="55"/>
      <c r="G356" s="58">
        <f t="shared" si="44"/>
        <v>-100</v>
      </c>
      <c r="H356" s="58">
        <f t="shared" si="46"/>
        <v>0</v>
      </c>
      <c r="O356" s="27"/>
      <c r="P356" s="29"/>
      <c r="Q356" s="29"/>
    </row>
    <row r="357" spans="1:17" ht="28.5" customHeight="1">
      <c r="A357" s="76" t="s">
        <v>61</v>
      </c>
      <c r="B357" s="70" t="s">
        <v>23</v>
      </c>
      <c r="C357" s="55">
        <v>11288</v>
      </c>
      <c r="D357" s="58">
        <f t="shared" si="45"/>
        <v>1.055473116198352</v>
      </c>
      <c r="E357" s="89" t="s">
        <v>23</v>
      </c>
      <c r="F357" s="55"/>
      <c r="G357" s="58">
        <f t="shared" si="44"/>
        <v>-100</v>
      </c>
      <c r="H357" s="58">
        <f t="shared" si="46"/>
        <v>0</v>
      </c>
      <c r="O357" s="27"/>
      <c r="P357" s="29"/>
      <c r="Q357" s="29"/>
    </row>
    <row r="358" spans="1:17" ht="28.5" customHeight="1">
      <c r="A358" s="76" t="s">
        <v>62</v>
      </c>
      <c r="B358" s="70" t="s">
        <v>24</v>
      </c>
      <c r="C358" s="55">
        <v>10700</v>
      </c>
      <c r="D358" s="58">
        <f t="shared" si="45"/>
        <v>1.0004927660632854</v>
      </c>
      <c r="E358" s="89" t="s">
        <v>24</v>
      </c>
      <c r="F358" s="55"/>
      <c r="G358" s="58">
        <f t="shared" si="44"/>
        <v>-100</v>
      </c>
      <c r="H358" s="58">
        <f t="shared" si="46"/>
        <v>0</v>
      </c>
      <c r="O358" s="27"/>
      <c r="P358" s="29"/>
      <c r="Q358" s="29"/>
    </row>
    <row r="359" spans="1:17" ht="28.5" customHeight="1">
      <c r="A359" s="76" t="s">
        <v>67</v>
      </c>
      <c r="B359" s="70" t="s">
        <v>25</v>
      </c>
      <c r="C359" s="55">
        <v>8353</v>
      </c>
      <c r="D359" s="58">
        <f t="shared" si="45"/>
        <v>0.781038885507161</v>
      </c>
      <c r="E359" s="89" t="s">
        <v>25</v>
      </c>
      <c r="F359" s="55"/>
      <c r="G359" s="58">
        <f t="shared" si="44"/>
        <v>-100</v>
      </c>
      <c r="H359" s="58">
        <f t="shared" si="46"/>
        <v>0</v>
      </c>
      <c r="O359" s="27"/>
      <c r="P359" s="29"/>
      <c r="Q359" s="29"/>
    </row>
    <row r="360" spans="1:17" ht="28.5" customHeight="1">
      <c r="A360" s="71" t="s">
        <v>26</v>
      </c>
      <c r="B360" s="72"/>
      <c r="C360" s="73">
        <f>SUM(C340:C359)</f>
        <v>879733</v>
      </c>
      <c r="D360" s="58">
        <f>C360/$C$362*100</f>
        <v>82.25855164178992</v>
      </c>
      <c r="E360" s="72"/>
      <c r="F360" s="73">
        <f>SUM(F340:F359)</f>
        <v>50</v>
      </c>
      <c r="G360" s="58">
        <f t="shared" si="44"/>
        <v>-99.99431645737968</v>
      </c>
      <c r="H360" s="58">
        <f t="shared" si="46"/>
        <v>98.0392156862745</v>
      </c>
      <c r="O360" s="27"/>
      <c r="P360" s="29"/>
      <c r="Q360" s="29"/>
    </row>
    <row r="361" spans="1:17" ht="28.5" customHeight="1">
      <c r="A361" s="77" t="s">
        <v>52</v>
      </c>
      <c r="B361" s="72"/>
      <c r="C361" s="74">
        <f>C362-C360</f>
        <v>189740</v>
      </c>
      <c r="D361" s="58">
        <f>C361/$C$362*100</f>
        <v>17.74144835821007</v>
      </c>
      <c r="E361" s="72"/>
      <c r="F361" s="74">
        <f>F362-F360</f>
        <v>1</v>
      </c>
      <c r="G361" s="58">
        <f t="shared" si="44"/>
        <v>-99.999472963002</v>
      </c>
      <c r="H361" s="58">
        <f t="shared" si="46"/>
        <v>1.9607843137254901</v>
      </c>
      <c r="O361" s="27"/>
      <c r="P361" s="29"/>
      <c r="Q361" s="29"/>
    </row>
    <row r="362" spans="1:17" ht="28.5" customHeight="1">
      <c r="A362" s="71" t="s">
        <v>28</v>
      </c>
      <c r="B362" s="72"/>
      <c r="C362" s="64">
        <v>1069473</v>
      </c>
      <c r="D362" s="58">
        <f>D360+D361</f>
        <v>100</v>
      </c>
      <c r="E362" s="72"/>
      <c r="F362" s="64">
        <v>51</v>
      </c>
      <c r="G362" s="58">
        <f t="shared" si="44"/>
        <v>-99.99523129616176</v>
      </c>
      <c r="H362" s="58">
        <f t="shared" si="46"/>
        <v>100</v>
      </c>
      <c r="O362" s="27"/>
      <c r="P362" s="29"/>
      <c r="Q362" s="29"/>
    </row>
    <row r="363" spans="1:17" ht="28.5" customHeight="1">
      <c r="A363" s="75"/>
      <c r="B363" s="50"/>
      <c r="C363" s="50"/>
      <c r="D363" s="50"/>
      <c r="E363" s="50"/>
      <c r="F363" s="50"/>
      <c r="G363" s="50"/>
      <c r="H363" s="50"/>
      <c r="O363" s="27"/>
      <c r="P363" s="29"/>
      <c r="Q363" s="29"/>
    </row>
    <row r="364" spans="1:17" ht="28.5" customHeight="1">
      <c r="A364" s="43" t="s">
        <v>32</v>
      </c>
      <c r="B364" s="50"/>
      <c r="C364" s="50"/>
      <c r="D364" s="50"/>
      <c r="E364" s="50"/>
      <c r="F364" s="50"/>
      <c r="G364" s="50"/>
      <c r="H364" s="50"/>
      <c r="O364" s="34"/>
      <c r="P364" s="26"/>
      <c r="Q364" s="29"/>
    </row>
    <row r="365" spans="1:15" ht="28.5" customHeight="1">
      <c r="A365" s="43"/>
      <c r="B365" s="50"/>
      <c r="C365" s="50"/>
      <c r="D365" s="50"/>
      <c r="E365" s="50"/>
      <c r="F365" s="50"/>
      <c r="G365" s="50"/>
      <c r="H365" s="50"/>
      <c r="O365" s="25"/>
    </row>
    <row r="366" spans="1:8" ht="15.75">
      <c r="A366" s="43"/>
      <c r="B366" s="50"/>
      <c r="C366" s="50"/>
      <c r="D366" s="50"/>
      <c r="E366" s="50"/>
      <c r="F366" s="50"/>
      <c r="G366" s="50"/>
      <c r="H366" s="50"/>
    </row>
    <row r="367" spans="1:8" ht="15.75">
      <c r="A367" s="97"/>
      <c r="B367" s="97"/>
      <c r="C367" s="97"/>
      <c r="D367" s="97"/>
      <c r="E367" s="97"/>
      <c r="F367" s="97"/>
      <c r="G367" s="97"/>
      <c r="H367" s="97"/>
    </row>
    <row r="368" spans="1:8" ht="12.75">
      <c r="A368" s="47"/>
      <c r="B368" s="47"/>
      <c r="C368" s="47"/>
      <c r="D368" s="47"/>
      <c r="E368" s="47"/>
      <c r="F368" s="47"/>
      <c r="G368" s="47"/>
      <c r="H368" s="47"/>
    </row>
    <row r="369" spans="1:8" ht="12.75">
      <c r="A369" s="47"/>
      <c r="B369" s="47"/>
      <c r="C369" s="47"/>
      <c r="D369" s="47"/>
      <c r="E369" s="47"/>
      <c r="F369" s="47"/>
      <c r="G369" s="47"/>
      <c r="H369" s="47"/>
    </row>
    <row r="370" spans="1:8" ht="12.75">
      <c r="A370" s="47"/>
      <c r="B370" s="47"/>
      <c r="C370" s="47"/>
      <c r="D370" s="47"/>
      <c r="E370" s="47"/>
      <c r="F370" s="47"/>
      <c r="G370" s="47"/>
      <c r="H370" s="47"/>
    </row>
    <row r="371" spans="1:8" ht="12.75">
      <c r="A371" s="47"/>
      <c r="B371" s="47"/>
      <c r="C371" s="47"/>
      <c r="D371" s="47"/>
      <c r="E371" s="47"/>
      <c r="F371" s="47"/>
      <c r="G371" s="47"/>
      <c r="H371" s="47"/>
    </row>
    <row r="372" spans="1:8" ht="12.75">
      <c r="A372" s="47"/>
      <c r="B372" s="47"/>
      <c r="C372" s="47"/>
      <c r="D372" s="47"/>
      <c r="E372" s="47"/>
      <c r="F372" s="47"/>
      <c r="G372" s="47"/>
      <c r="H372" s="47"/>
    </row>
    <row r="373" spans="1:8" ht="12.75">
      <c r="A373" s="47"/>
      <c r="B373" s="47"/>
      <c r="C373" s="47"/>
      <c r="D373" s="47"/>
      <c r="E373" s="47"/>
      <c r="F373" s="47"/>
      <c r="G373" s="47"/>
      <c r="H373" s="47"/>
    </row>
    <row r="374" spans="1:8" ht="12.75">
      <c r="A374" s="47"/>
      <c r="B374" s="47"/>
      <c r="C374" s="47"/>
      <c r="D374" s="47"/>
      <c r="E374" s="47"/>
      <c r="F374" s="47"/>
      <c r="G374" s="47"/>
      <c r="H374" s="47"/>
    </row>
    <row r="375" spans="1:8" ht="12.75">
      <c r="A375" s="47"/>
      <c r="B375" s="47"/>
      <c r="C375" s="47"/>
      <c r="D375" s="47"/>
      <c r="E375" s="47"/>
      <c r="F375" s="47"/>
      <c r="G375" s="47"/>
      <c r="H375" s="47"/>
    </row>
    <row r="376" spans="1:8" ht="12.75">
      <c r="A376" s="47"/>
      <c r="B376" s="47"/>
      <c r="C376" s="47"/>
      <c r="D376" s="47"/>
      <c r="E376" s="47"/>
      <c r="F376" s="47"/>
      <c r="G376" s="47"/>
      <c r="H376" s="47"/>
    </row>
    <row r="377" spans="1:8" ht="12.75">
      <c r="A377" s="47"/>
      <c r="B377" s="47"/>
      <c r="C377" s="47"/>
      <c r="D377" s="47"/>
      <c r="E377" s="47"/>
      <c r="F377" s="47"/>
      <c r="G377" s="47"/>
      <c r="H377" s="47"/>
    </row>
    <row r="378" spans="1:8" ht="12.75">
      <c r="A378" s="47"/>
      <c r="B378" s="47"/>
      <c r="C378" s="47"/>
      <c r="D378" s="47"/>
      <c r="E378" s="47"/>
      <c r="F378" s="47"/>
      <c r="G378" s="47"/>
      <c r="H378" s="47"/>
    </row>
    <row r="379" spans="1:8" ht="12.75">
      <c r="A379" s="47"/>
      <c r="B379" s="47"/>
      <c r="C379" s="47"/>
      <c r="D379" s="47"/>
      <c r="E379" s="47"/>
      <c r="F379" s="47"/>
      <c r="G379" s="47"/>
      <c r="H379" s="47"/>
    </row>
    <row r="380" spans="1:8" ht="12.75">
      <c r="A380" s="47"/>
      <c r="B380" s="47"/>
      <c r="C380" s="47"/>
      <c r="D380" s="47"/>
      <c r="E380" s="47"/>
      <c r="F380" s="47"/>
      <c r="G380" s="47"/>
      <c r="H380" s="47"/>
    </row>
    <row r="381" spans="1:8" ht="12.75">
      <c r="A381" s="47"/>
      <c r="B381" s="47"/>
      <c r="C381" s="47"/>
      <c r="D381" s="47"/>
      <c r="E381" s="47"/>
      <c r="F381" s="47"/>
      <c r="G381" s="47"/>
      <c r="H381" s="47"/>
    </row>
    <row r="382" spans="1:8" ht="12.75">
      <c r="A382" s="47"/>
      <c r="B382" s="47"/>
      <c r="C382" s="47"/>
      <c r="D382" s="47"/>
      <c r="E382" s="47"/>
      <c r="F382" s="47"/>
      <c r="G382" s="47"/>
      <c r="H382" s="47"/>
    </row>
    <row r="383" spans="1:8" ht="12.75">
      <c r="A383" s="47"/>
      <c r="B383" s="47"/>
      <c r="C383" s="47"/>
      <c r="D383" s="47"/>
      <c r="E383" s="47"/>
      <c r="F383" s="47"/>
      <c r="G383" s="47"/>
      <c r="H383" s="47"/>
    </row>
    <row r="384" spans="1:8" ht="12.75">
      <c r="A384" s="47"/>
      <c r="B384" s="47"/>
      <c r="C384" s="47"/>
      <c r="D384" s="47"/>
      <c r="E384" s="47"/>
      <c r="F384" s="47"/>
      <c r="G384" s="47"/>
      <c r="H384" s="47"/>
    </row>
    <row r="385" spans="1:8" ht="12.75">
      <c r="A385" s="47"/>
      <c r="B385" s="47"/>
      <c r="C385" s="47"/>
      <c r="D385" s="47"/>
      <c r="E385" s="47"/>
      <c r="F385" s="47"/>
      <c r="G385" s="47"/>
      <c r="H385" s="47"/>
    </row>
    <row r="386" spans="1:8" ht="12.75">
      <c r="A386" s="47"/>
      <c r="B386" s="47"/>
      <c r="C386" s="47"/>
      <c r="D386" s="47"/>
      <c r="E386" s="47"/>
      <c r="F386" s="47"/>
      <c r="G386" s="47"/>
      <c r="H386" s="47"/>
    </row>
    <row r="387" spans="1:8" ht="12.75">
      <c r="A387" s="47"/>
      <c r="B387" s="47"/>
      <c r="C387" s="47"/>
      <c r="D387" s="47"/>
      <c r="E387" s="47"/>
      <c r="F387" s="47"/>
      <c r="G387" s="47"/>
      <c r="H387" s="47"/>
    </row>
    <row r="388" spans="1:8" ht="12.75">
      <c r="A388" s="47"/>
      <c r="B388" s="47"/>
      <c r="C388" s="47"/>
      <c r="D388" s="47"/>
      <c r="E388" s="47"/>
      <c r="F388" s="47"/>
      <c r="G388" s="47"/>
      <c r="H388" s="47"/>
    </row>
    <row r="389" spans="1:8" ht="12.75">
      <c r="A389" s="47"/>
      <c r="B389" s="47"/>
      <c r="C389" s="47"/>
      <c r="D389" s="47"/>
      <c r="E389" s="47"/>
      <c r="F389" s="47"/>
      <c r="G389" s="47"/>
      <c r="H389" s="47"/>
    </row>
    <row r="390" spans="1:8" ht="12.75">
      <c r="A390" s="47"/>
      <c r="B390" s="47"/>
      <c r="C390" s="47"/>
      <c r="D390" s="47"/>
      <c r="E390" s="47"/>
      <c r="F390" s="47"/>
      <c r="G390" s="47"/>
      <c r="H390" s="47"/>
    </row>
    <row r="391" spans="1:8" ht="12.75">
      <c r="A391" s="47"/>
      <c r="B391" s="47"/>
      <c r="C391" s="47"/>
      <c r="D391" s="47"/>
      <c r="E391" s="47"/>
      <c r="F391" s="47"/>
      <c r="G391" s="47"/>
      <c r="H391" s="47"/>
    </row>
    <row r="392" spans="1:8" ht="12.75">
      <c r="A392" s="47"/>
      <c r="B392" s="47"/>
      <c r="C392" s="47"/>
      <c r="D392" s="47"/>
      <c r="E392" s="47"/>
      <c r="F392" s="47"/>
      <c r="G392" s="47"/>
      <c r="H392" s="47"/>
    </row>
    <row r="393" spans="1:8" ht="12.75">
      <c r="A393" s="47"/>
      <c r="B393" s="47"/>
      <c r="C393" s="47"/>
      <c r="D393" s="47"/>
      <c r="E393" s="47"/>
      <c r="F393" s="47"/>
      <c r="G393" s="47"/>
      <c r="H393" s="47"/>
    </row>
    <row r="394" spans="1:8" ht="12.75">
      <c r="A394" s="47"/>
      <c r="B394" s="47"/>
      <c r="C394" s="47"/>
      <c r="D394" s="47"/>
      <c r="E394" s="47"/>
      <c r="F394" s="47"/>
      <c r="G394" s="47"/>
      <c r="H394" s="47"/>
    </row>
    <row r="395" spans="1:8" ht="12.75">
      <c r="A395" s="47"/>
      <c r="B395" s="47"/>
      <c r="C395" s="47"/>
      <c r="D395" s="47"/>
      <c r="E395" s="47"/>
      <c r="F395" s="47"/>
      <c r="G395" s="47"/>
      <c r="H395" s="47"/>
    </row>
    <row r="396" spans="1:8" ht="12.75">
      <c r="A396" s="47"/>
      <c r="B396" s="47"/>
      <c r="C396" s="47"/>
      <c r="D396" s="47"/>
      <c r="E396" s="47"/>
      <c r="F396" s="47"/>
      <c r="G396" s="47"/>
      <c r="H396" s="47"/>
    </row>
    <row r="397" spans="1:8" ht="12.75">
      <c r="A397" s="47"/>
      <c r="B397" s="47"/>
      <c r="C397" s="47"/>
      <c r="D397" s="47"/>
      <c r="E397" s="47"/>
      <c r="F397" s="47"/>
      <c r="G397" s="47"/>
      <c r="H397" s="47"/>
    </row>
    <row r="398" spans="1:8" ht="12.75">
      <c r="A398" s="47"/>
      <c r="B398" s="47"/>
      <c r="C398" s="47"/>
      <c r="D398" s="47"/>
      <c r="E398" s="47"/>
      <c r="F398" s="47"/>
      <c r="G398" s="47"/>
      <c r="H398" s="47"/>
    </row>
    <row r="399" spans="1:8" ht="12.75">
      <c r="A399" s="47"/>
      <c r="B399" s="47"/>
      <c r="C399" s="47"/>
      <c r="D399" s="47"/>
      <c r="E399" s="47"/>
      <c r="F399" s="47"/>
      <c r="G399" s="47"/>
      <c r="H399" s="47"/>
    </row>
    <row r="400" spans="1:8" ht="12.75">
      <c r="A400" s="47"/>
      <c r="B400" s="47"/>
      <c r="C400" s="47"/>
      <c r="D400" s="47"/>
      <c r="E400" s="47"/>
      <c r="F400" s="47"/>
      <c r="G400" s="47"/>
      <c r="H400" s="47"/>
    </row>
    <row r="401" spans="1:8" ht="12.75">
      <c r="A401" s="47"/>
      <c r="B401" s="47"/>
      <c r="C401" s="47"/>
      <c r="D401" s="47"/>
      <c r="E401" s="47"/>
      <c r="F401" s="47"/>
      <c r="G401" s="47"/>
      <c r="H401" s="47"/>
    </row>
    <row r="402" spans="1:8" ht="12.75">
      <c r="A402" s="47"/>
      <c r="B402" s="47"/>
      <c r="C402" s="47"/>
      <c r="D402" s="47"/>
      <c r="E402" s="47"/>
      <c r="F402" s="47"/>
      <c r="G402" s="47"/>
      <c r="H402" s="47"/>
    </row>
    <row r="403" spans="1:8" ht="12.75">
      <c r="A403" s="47"/>
      <c r="B403" s="47"/>
      <c r="C403" s="47"/>
      <c r="D403" s="47"/>
      <c r="E403" s="47"/>
      <c r="F403" s="47"/>
      <c r="G403" s="47"/>
      <c r="H403" s="47"/>
    </row>
    <row r="404" spans="1:8" ht="12.75">
      <c r="A404" s="47"/>
      <c r="B404" s="47"/>
      <c r="C404" s="47"/>
      <c r="D404" s="47"/>
      <c r="E404" s="47"/>
      <c r="F404" s="47"/>
      <c r="G404" s="47"/>
      <c r="H404" s="47"/>
    </row>
    <row r="405" spans="1:8" ht="12.75">
      <c r="A405" s="47"/>
      <c r="B405" s="47"/>
      <c r="C405" s="47">
        <v>4039927</v>
      </c>
      <c r="D405" s="47"/>
      <c r="E405" s="47"/>
      <c r="F405" s="47"/>
      <c r="G405" s="47"/>
      <c r="H405" s="47"/>
    </row>
    <row r="406" spans="1:8" ht="12.75">
      <c r="A406" s="47"/>
      <c r="B406" s="47"/>
      <c r="C406" s="47">
        <v>400377</v>
      </c>
      <c r="D406" s="47"/>
      <c r="E406" s="47"/>
      <c r="F406" s="47"/>
      <c r="G406" s="47"/>
      <c r="H406" s="47"/>
    </row>
    <row r="407" spans="1:8" ht="12.75">
      <c r="A407" s="47"/>
      <c r="B407" s="47"/>
      <c r="C407" s="47">
        <f>C405-C406</f>
        <v>3639550</v>
      </c>
      <c r="D407" s="47"/>
      <c r="E407" s="47"/>
      <c r="F407" s="47"/>
      <c r="G407" s="47"/>
      <c r="H407" s="47"/>
    </row>
  </sheetData>
  <sheetProtection/>
  <mergeCells count="29">
    <mergeCell ref="A1:H1"/>
    <mergeCell ref="A2:H2"/>
    <mergeCell ref="A3:H3"/>
    <mergeCell ref="A95:H95"/>
    <mergeCell ref="A65:H65"/>
    <mergeCell ref="A66:H66"/>
    <mergeCell ref="A67:H67"/>
    <mergeCell ref="A34:H34"/>
    <mergeCell ref="A37:H37"/>
    <mergeCell ref="A36:H36"/>
    <mergeCell ref="A188:H188"/>
    <mergeCell ref="A189:H189"/>
    <mergeCell ref="A218:H218"/>
    <mergeCell ref="A337:H337"/>
    <mergeCell ref="A96:H96"/>
    <mergeCell ref="A97:H97"/>
    <mergeCell ref="A128:H128"/>
    <mergeCell ref="A127:H127"/>
    <mergeCell ref="A157:H157"/>
    <mergeCell ref="A158:H158"/>
    <mergeCell ref="A367:H367"/>
    <mergeCell ref="A247:H247"/>
    <mergeCell ref="A248:H248"/>
    <mergeCell ref="A276:H276"/>
    <mergeCell ref="A277:H277"/>
    <mergeCell ref="A219:H219"/>
    <mergeCell ref="A338:H338"/>
    <mergeCell ref="A305:H305"/>
    <mergeCell ref="A306:H306"/>
  </mergeCells>
  <printOptions/>
  <pageMargins left="0.38" right="0.25" top="1.26" bottom="0.72" header="0.32" footer="1.56"/>
  <pageSetup horizontalDpi="600" verticalDpi="600" orientation="portrait" paperSize="5" scale="95" r:id="rId1"/>
  <headerFooter alignWithMargins="0">
    <oddFooter>&amp;C&amp;6COM B/ANLS.PSR/RANK.05.06.07/KONTRIBUSI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2020-01-21T03:24:03Z</cp:lastPrinted>
  <dcterms:created xsi:type="dcterms:W3CDTF">2005-01-12T07:33:18Z</dcterms:created>
  <dcterms:modified xsi:type="dcterms:W3CDTF">2022-03-07T06:10:56Z</dcterms:modified>
  <cp:category/>
  <cp:version/>
  <cp:contentType/>
  <cp:contentStatus/>
</cp:coreProperties>
</file>