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<sst xmlns="http://schemas.openxmlformats.org/spreadsheetml/2006/main" count="867" uniqueCount="108">
  <si>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</si>
  <si>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</si>
  <si>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</si>
  <si>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</si>
  <si>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</si>
  <si>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</si>
  <si>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</si>
  <si>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</si>
  <si>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</si>
  <si>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</si>
  <si>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</si>
  <si>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</si>
  <si>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</si>
  <si>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</si>
  <si>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</si>
  <si>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</si>
  <si>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</si>
  <si>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</si>
  <si>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</si>
  <si>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</si>
  <si>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</si>
  <si>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</si>
  <si>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</si>
  <si>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</si>
  <si>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</si>
  <si>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</si>
  <si>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</si>
  <si>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</si>
  <si>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</si>
  <si>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</si>
  <si>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</si>
  <si>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</si>
  <si>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</si>
  <si>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</si>
  <si>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</si>
  <si>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</si>
  <si>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</si>
  <si>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</si>
  <si>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</si>
  <si>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</si>
  <si>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</si>
  <si>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</si>
  <si>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</si>
  <si>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</si>
  <si>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</si>
  <si>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</si>
  <si>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</si>
  <si>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</si>
  <si>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</si>
  <si>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</si>
  <si>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</si>
  <si>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</si>
  <si>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</si>
  <si>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</si>
  <si>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</si>
  <si>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</si>
  <si>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</si>
  <si>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</si>
  <si>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</si>
  <si>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UKRAINE</t>
  </si>
  <si>
    <t>*TEMPORARY DATA</t>
  </si>
  <si>
    <t>VIETNAM</t>
  </si>
  <si>
    <t>SWEDEN</t>
  </si>
  <si>
    <t>DENMARK</t>
  </si>
  <si>
    <t>IN JANUARY - NOVEMBER 2021</t>
  </si>
  <si>
    <t>IN JANUARY - DECEMBER 2021</t>
  </si>
  <si>
    <t>IN JANUARY 2022</t>
  </si>
  <si>
    <t>IN JANUARY - FEBRUARY 2022</t>
  </si>
  <si>
    <t>ITALY</t>
  </si>
  <si>
    <t>XXI</t>
  </si>
  <si>
    <t>SPAIN</t>
  </si>
  <si>
    <t>XXII</t>
  </si>
  <si>
    <t>SWITZERLAND</t>
  </si>
  <si>
    <t>XXIII</t>
  </si>
  <si>
    <t>TIMOR LESTE</t>
  </si>
  <si>
    <t>XXIV</t>
  </si>
  <si>
    <t>NORWAY</t>
  </si>
  <si>
    <t>XXV</t>
  </si>
  <si>
    <t>BELARUS</t>
  </si>
  <si>
    <t>XXVI</t>
  </si>
  <si>
    <t>IN JANUARY - MARCH 2022</t>
  </si>
  <si>
    <t>XXVII</t>
  </si>
  <si>
    <t>THAILAND</t>
  </si>
  <si>
    <t>XXXVI</t>
  </si>
  <si>
    <t>TURKEY</t>
  </si>
  <si>
    <t>CLXXXI</t>
  </si>
  <si>
    <t>CXLIII</t>
  </si>
  <si>
    <t>BELGIUM</t>
  </si>
  <si>
    <t>CXV</t>
  </si>
  <si>
    <t>POLAND</t>
  </si>
  <si>
    <t>CXLVI</t>
  </si>
  <si>
    <t>SOUTH AFRICA</t>
  </si>
  <si>
    <t>XL</t>
  </si>
  <si>
    <t>XXXVII</t>
  </si>
  <si>
    <t>CLIII</t>
  </si>
  <si>
    <t>SWISS</t>
  </si>
  <si>
    <t>CLIV</t>
  </si>
  <si>
    <t>CXXVII</t>
  </si>
  <si>
    <t>CXXII</t>
  </si>
  <si>
    <t>CLII</t>
  </si>
  <si>
    <t>IN JANUARY - APRIL 2022</t>
  </si>
  <si>
    <t>IN JANUARY - MAY 2022</t>
  </si>
  <si>
    <t>CLXXXII</t>
  </si>
  <si>
    <t>IN JANUARY - JUNE 2022</t>
  </si>
  <si>
    <t>IN JANUARY - JULY 2022</t>
  </si>
  <si>
    <t>IN JANUARY - AUGUST 2022</t>
  </si>
  <si>
    <t>IN JANUARY - SEPTEMBER 2022</t>
  </si>
  <si>
    <t>IN JANUARY - OCTOBER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</si>
</sst>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41" fontId="2" fillId="0" borderId="10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9"/>
  <sheetViews>
    <sheetView tabSelected="1" view="pageBreakPreview" zoomScale="110" zoomScaleNormal="89" zoomScaleSheetLayoutView="110" zoomScalePageLayoutView="0" workbookViewId="0" topLeftCell="A299">
      <selection activeCell="G304" sqref="G304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3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6.710937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0"/>
      <c r="B1" s="100"/>
      <c r="C1" s="100"/>
      <c r="D1" s="100"/>
      <c r="E1" s="100"/>
      <c r="F1" s="100"/>
      <c r="G1" s="100"/>
      <c r="H1" s="100"/>
      <c r="I1" s="3"/>
    </row>
    <row r="2" spans="1:9" ht="21.75" customHeight="1">
      <c r="A2" s="95" t="s">
        <v>33</v>
      </c>
      <c r="B2" s="95"/>
      <c r="C2" s="95"/>
      <c r="D2" s="95"/>
      <c r="E2" s="95"/>
      <c r="F2" s="95"/>
      <c r="G2" s="95"/>
      <c r="H2" s="95"/>
      <c r="I2" s="3"/>
    </row>
    <row r="3" spans="1:9" ht="21.75" customHeight="1">
      <c r="A3" s="101" t="s">
        <v>66</v>
      </c>
      <c r="B3" s="101"/>
      <c r="C3" s="101"/>
      <c r="D3" s="101"/>
      <c r="E3" s="101"/>
      <c r="F3" s="101"/>
      <c r="G3" s="101"/>
      <c r="H3" s="101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2021</v>
      </c>
      <c r="D5" s="9" t="s">
        <v>30</v>
      </c>
      <c r="E5" s="9" t="s">
        <v>1</v>
      </c>
      <c r="F5" s="9">
        <v>2022</v>
      </c>
      <c r="G5" s="10" t="s">
        <v>2</v>
      </c>
      <c r="H5" s="9" t="s">
        <v>30</v>
      </c>
      <c r="I5" s="4"/>
      <c r="J5" s="31"/>
      <c r="K5" s="21"/>
      <c r="L5" s="22"/>
      <c r="M5" s="36"/>
    </row>
    <row r="6" spans="1:12" ht="24.75" customHeight="1">
      <c r="A6" s="11" t="s">
        <v>35</v>
      </c>
      <c r="B6" s="12" t="s">
        <v>6</v>
      </c>
      <c r="C6" s="13"/>
      <c r="D6" s="14">
        <f>C6/$C$28*100</f>
        <v>0</v>
      </c>
      <c r="E6" s="12" t="s">
        <v>4</v>
      </c>
      <c r="F6" s="13">
        <v>1</v>
      </c>
      <c r="G6" s="14" t="e">
        <f aca="true" t="shared" si="0" ref="G6:G18">(F6-C6)/C6*100</f>
        <v>#DIV/0!</v>
      </c>
      <c r="H6" s="14">
        <f aca="true" t="shared" si="1" ref="H6:H17">F6/$F$28*100</f>
        <v>33.33333333333333</v>
      </c>
      <c r="I6" s="5"/>
      <c r="J6"/>
      <c r="K6"/>
      <c r="L6"/>
    </row>
    <row r="7" spans="1:12" ht="24.75" customHeight="1">
      <c r="A7" s="11" t="s">
        <v>46</v>
      </c>
      <c r="B7" s="12" t="s">
        <v>12</v>
      </c>
      <c r="C7" s="13"/>
      <c r="D7" s="14">
        <f aca="true" t="shared" si="2" ref="D7:D18">C7/$C$28*100</f>
        <v>0</v>
      </c>
      <c r="E7" s="12" t="s">
        <v>5</v>
      </c>
      <c r="F7" s="13">
        <v>1</v>
      </c>
      <c r="G7" s="14" t="e">
        <f t="shared" si="0"/>
        <v>#DIV/0!</v>
      </c>
      <c r="H7" s="14">
        <f t="shared" si="1"/>
        <v>33.33333333333333</v>
      </c>
      <c r="I7" s="5"/>
      <c r="J7"/>
      <c r="K7" s="21"/>
      <c r="L7"/>
    </row>
    <row r="8" spans="1:12" ht="24.75" customHeight="1">
      <c r="A8" s="11" t="s">
        <v>57</v>
      </c>
      <c r="B8" s="12" t="s">
        <v>11</v>
      </c>
      <c r="C8" s="13"/>
      <c r="D8" s="14">
        <f t="shared" si="2"/>
        <v>0</v>
      </c>
      <c r="E8" s="12" t="s">
        <v>6</v>
      </c>
      <c r="F8" s="13">
        <v>1</v>
      </c>
      <c r="G8" s="14" t="e">
        <f t="shared" si="0"/>
        <v>#DIV/0!</v>
      </c>
      <c r="H8" s="14">
        <f t="shared" si="1"/>
        <v>33.33333333333333</v>
      </c>
      <c r="I8" s="5"/>
      <c r="J8" s="36"/>
      <c r="K8"/>
      <c r="L8"/>
    </row>
    <row r="9" spans="1:19" ht="24.75" customHeight="1">
      <c r="A9" s="11" t="s">
        <v>38</v>
      </c>
      <c r="B9" s="12" t="s">
        <v>4</v>
      </c>
      <c r="C9" s="13">
        <v>10</v>
      </c>
      <c r="D9" s="14">
        <f t="shared" si="2"/>
        <v>100</v>
      </c>
      <c r="E9" s="12" t="s">
        <v>7</v>
      </c>
      <c r="F9" s="13"/>
      <c r="G9" s="14">
        <f t="shared" si="0"/>
        <v>-100</v>
      </c>
      <c r="H9" s="14">
        <f t="shared" si="1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37</v>
      </c>
      <c r="B10" s="12" t="s">
        <v>5</v>
      </c>
      <c r="C10" s="13"/>
      <c r="D10" s="14">
        <f t="shared" si="2"/>
        <v>0</v>
      </c>
      <c r="E10" s="12" t="s">
        <v>10</v>
      </c>
      <c r="F10" s="13"/>
      <c r="G10" s="14" t="e">
        <f t="shared" si="0"/>
        <v>#DIV/0!</v>
      </c>
      <c r="H10" s="14">
        <f t="shared" si="1"/>
        <v>0</v>
      </c>
      <c r="I10" s="5"/>
      <c r="K10" s="21"/>
      <c r="L10" s="22"/>
      <c r="M10" s="36"/>
      <c r="N10" s="21"/>
      <c r="R10" s="25"/>
      <c r="S10" s="25"/>
    </row>
    <row r="11" spans="1:19" ht="24.75" customHeight="1">
      <c r="A11" s="11" t="s">
        <v>49</v>
      </c>
      <c r="B11" s="12" t="s">
        <v>7</v>
      </c>
      <c r="C11" s="13"/>
      <c r="D11" s="14">
        <f t="shared" si="2"/>
        <v>0</v>
      </c>
      <c r="E11" s="12" t="s">
        <v>8</v>
      </c>
      <c r="F11" s="13"/>
      <c r="G11" s="14" t="e">
        <f t="shared" si="0"/>
        <v>#DIV/0!</v>
      </c>
      <c r="H11" s="14">
        <f t="shared" si="1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47</v>
      </c>
      <c r="B12" s="12" t="s">
        <v>10</v>
      </c>
      <c r="C12" s="13"/>
      <c r="D12" s="14">
        <f t="shared" si="2"/>
        <v>0</v>
      </c>
      <c r="E12" s="12" t="s">
        <v>12</v>
      </c>
      <c r="F12" s="13"/>
      <c r="G12" s="14" t="e">
        <f t="shared" si="0"/>
        <v>#DIV/0!</v>
      </c>
      <c r="H12" s="14">
        <f t="shared" si="1"/>
        <v>0</v>
      </c>
      <c r="I12" s="5"/>
      <c r="J12" s="31"/>
      <c r="K12" s="21"/>
      <c r="L12" s="22"/>
      <c r="M12" s="36"/>
      <c r="N12" s="19"/>
      <c r="O12" s="22"/>
      <c r="P12" s="19"/>
      <c r="Q12" s="19"/>
      <c r="R12" s="25"/>
      <c r="S12" s="25"/>
    </row>
    <row r="13" spans="1:19" ht="24.75" customHeight="1">
      <c r="A13" s="11" t="s">
        <v>41</v>
      </c>
      <c r="B13" s="12" t="s">
        <v>8</v>
      </c>
      <c r="C13" s="13"/>
      <c r="D13" s="14">
        <f t="shared" si="2"/>
        <v>0</v>
      </c>
      <c r="E13" s="12" t="s">
        <v>11</v>
      </c>
      <c r="F13" s="13"/>
      <c r="G13" s="14" t="e">
        <f t="shared" si="0"/>
        <v>#DIV/0!</v>
      </c>
      <c r="H13" s="14">
        <f t="shared" si="1"/>
        <v>0</v>
      </c>
      <c r="I13" s="5"/>
      <c r="J13" s="31"/>
      <c r="K13" s="21"/>
      <c r="L13" s="22"/>
      <c r="M13" s="36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/>
      <c r="D14" s="14">
        <f t="shared" si="2"/>
        <v>0</v>
      </c>
      <c r="E14" s="12" t="s">
        <v>9</v>
      </c>
      <c r="F14" s="13"/>
      <c r="G14" s="14" t="e">
        <f t="shared" si="0"/>
        <v>#DIV/0!</v>
      </c>
      <c r="H14" s="14">
        <f t="shared" si="1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/>
      <c r="D15" s="14">
        <f t="shared" si="2"/>
        <v>0</v>
      </c>
      <c r="E15" s="12" t="s">
        <v>14</v>
      </c>
      <c r="F15" s="13"/>
      <c r="G15" s="14" t="e">
        <f t="shared" si="0"/>
        <v>#DIV/0!</v>
      </c>
      <c r="H15" s="14">
        <f t="shared" si="1"/>
        <v>0</v>
      </c>
      <c r="I15" s="5"/>
      <c r="J15" s="31"/>
      <c r="K15" s="21"/>
      <c r="L15" s="22"/>
      <c r="M15" s="36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/>
      <c r="D16" s="14">
        <f t="shared" si="2"/>
        <v>0</v>
      </c>
      <c r="E16" s="12" t="s">
        <v>13</v>
      </c>
      <c r="F16" s="13"/>
      <c r="G16" s="14" t="e">
        <f t="shared" si="0"/>
        <v>#DIV/0!</v>
      </c>
      <c r="H16" s="14">
        <f t="shared" si="1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/>
      <c r="D17" s="14">
        <f t="shared" si="2"/>
        <v>0</v>
      </c>
      <c r="E17" s="12" t="s">
        <v>15</v>
      </c>
      <c r="F17" s="13"/>
      <c r="G17" s="14" t="e">
        <f t="shared" si="0"/>
        <v>#DIV/0!</v>
      </c>
      <c r="H17" s="14">
        <f t="shared" si="1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/>
      <c r="D18" s="14">
        <f t="shared" si="2"/>
        <v>0</v>
      </c>
      <c r="E18" s="12" t="s">
        <v>16</v>
      </c>
      <c r="F18" s="13"/>
      <c r="G18" s="14" t="e">
        <f t="shared" si="0"/>
        <v>#DIV/0!</v>
      </c>
      <c r="H18" s="14">
        <f aca="true" t="shared" si="3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/>
      <c r="D19" s="14">
        <f aca="true" t="shared" si="4" ref="D19:D25">C19/$C$28*100</f>
        <v>0</v>
      </c>
      <c r="E19" s="12" t="s">
        <v>17</v>
      </c>
      <c r="F19" s="13"/>
      <c r="G19" s="14" t="e">
        <f aca="true" t="shared" si="5" ref="G19:G25">(F19-C19)/C19*100</f>
        <v>#DIV/0!</v>
      </c>
      <c r="H19" s="14">
        <f t="shared" si="3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/>
      <c r="D20" s="14">
        <f>C20/$C$28*100</f>
        <v>0</v>
      </c>
      <c r="E20" s="12" t="s">
        <v>18</v>
      </c>
      <c r="F20" s="13"/>
      <c r="G20" s="14" t="e">
        <f>(F20-C20)/C20*100</f>
        <v>#DIV/0!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/>
      <c r="D21" s="14">
        <f>C21/$C$28*100</f>
        <v>0</v>
      </c>
      <c r="E21" s="12" t="s">
        <v>21</v>
      </c>
      <c r="F21" s="13"/>
      <c r="G21" s="14" t="e">
        <f>(F21-C21)/C21*100</f>
        <v>#DIV/0!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/>
      <c r="D22" s="14">
        <f t="shared" si="4"/>
        <v>0</v>
      </c>
      <c r="E22" s="12" t="s">
        <v>22</v>
      </c>
      <c r="F22" s="13"/>
      <c r="G22" s="14" t="e">
        <f t="shared" si="5"/>
        <v>#DIV/0!</v>
      </c>
      <c r="H22" s="14">
        <f t="shared" si="3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61</v>
      </c>
      <c r="B23" s="12" t="s">
        <v>23</v>
      </c>
      <c r="C23" s="13"/>
      <c r="D23" s="14">
        <f t="shared" si="4"/>
        <v>0</v>
      </c>
      <c r="E23" s="12" t="s">
        <v>23</v>
      </c>
      <c r="F23" s="13"/>
      <c r="G23" s="14" t="e">
        <f t="shared" si="5"/>
        <v>#DIV/0!</v>
      </c>
      <c r="H23" s="14">
        <f t="shared" si="3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/>
      <c r="D24" s="14">
        <f t="shared" si="4"/>
        <v>0</v>
      </c>
      <c r="E24" s="12" t="s">
        <v>24</v>
      </c>
      <c r="F24" s="13"/>
      <c r="G24" s="14" t="e">
        <f t="shared" si="5"/>
        <v>#DIV/0!</v>
      </c>
      <c r="H24" s="14">
        <f t="shared" si="3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/>
      <c r="D25" s="14">
        <f t="shared" si="4"/>
        <v>0</v>
      </c>
      <c r="E25" s="12" t="s">
        <v>25</v>
      </c>
      <c r="F25" s="13"/>
      <c r="G25" s="14" t="e">
        <f t="shared" si="5"/>
        <v>#DIV/0!</v>
      </c>
      <c r="H25" s="14">
        <f t="shared" si="3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10</v>
      </c>
      <c r="D26" s="17">
        <f>C26/$C$28*100</f>
        <v>100</v>
      </c>
      <c r="E26" s="2"/>
      <c r="F26" s="16">
        <f>SUM(F6:F25)</f>
        <v>3</v>
      </c>
      <c r="G26" s="17">
        <f>(F26-C26)/C26*100</f>
        <v>-70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0</v>
      </c>
      <c r="D27" s="17">
        <f>C27/$C$28*100</f>
        <v>0</v>
      </c>
      <c r="E27" s="2"/>
      <c r="F27" s="16">
        <f>F28-F26</f>
        <v>0</v>
      </c>
      <c r="G27" s="17" t="e">
        <f>(F27-C27)/C27*100</f>
        <v>#DIV/0!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10</v>
      </c>
      <c r="D28" s="17">
        <f>C28/$C$28*100</f>
        <v>100</v>
      </c>
      <c r="E28" s="2"/>
      <c r="F28" s="16">
        <v>3</v>
      </c>
      <c r="G28" s="17">
        <f>(F28-C28)/C28*100</f>
        <v>-70</v>
      </c>
      <c r="H28" s="17">
        <f>F28/$F$28*100</f>
        <v>100</v>
      </c>
      <c r="I28" s="5"/>
      <c r="K28" s="24"/>
      <c r="L28" s="27"/>
      <c r="M28" s="37"/>
      <c r="O28" s="25"/>
      <c r="P28" s="25"/>
      <c r="Q28" s="25"/>
      <c r="R28" s="25"/>
      <c r="S28" s="25"/>
    </row>
    <row r="29" spans="1:13" ht="29.25" customHeight="1">
      <c r="A29" s="23"/>
      <c r="B29" s="46"/>
      <c r="C29" s="46"/>
      <c r="D29" s="46"/>
      <c r="E29" s="46"/>
      <c r="F29" s="46"/>
      <c r="G29" s="46"/>
      <c r="H29" s="46"/>
      <c r="K29" s="24"/>
      <c r="L29" s="27"/>
      <c r="M29" s="27"/>
    </row>
    <row r="30" spans="1:13" ht="12" customHeight="1">
      <c r="A30" s="43" t="s">
        <v>29</v>
      </c>
      <c r="B30" s="43"/>
      <c r="C30" s="44"/>
      <c r="D30" s="44"/>
      <c r="E30" s="44"/>
      <c r="F30" s="44"/>
      <c r="G30" s="44"/>
      <c r="H30" s="44"/>
      <c r="I30" s="7"/>
      <c r="K30" s="24"/>
      <c r="L30" s="27"/>
      <c r="M30" s="27"/>
    </row>
    <row r="31" spans="1:13" ht="24" customHeight="1">
      <c r="A31" s="39" t="s">
        <v>19</v>
      </c>
      <c r="B31" s="43"/>
      <c r="C31" s="44"/>
      <c r="D31" s="44"/>
      <c r="E31" s="44"/>
      <c r="F31" s="44"/>
      <c r="G31" s="44"/>
      <c r="H31" s="44"/>
      <c r="K31" s="24"/>
      <c r="L31" s="27"/>
      <c r="M31" s="27"/>
    </row>
    <row r="32" spans="1:13" ht="27" customHeight="1">
      <c r="A32" s="43"/>
      <c r="B32" s="43"/>
      <c r="C32" s="44"/>
      <c r="D32" s="44"/>
      <c r="E32" s="44"/>
      <c r="F32" s="44"/>
      <c r="G32" s="44"/>
      <c r="H32" s="44"/>
      <c r="K32" s="24"/>
      <c r="L32" s="27"/>
      <c r="M32" s="27"/>
    </row>
    <row r="33" spans="1:13" ht="27" customHeight="1">
      <c r="A33" s="43"/>
      <c r="B33" s="43"/>
      <c r="C33" s="44"/>
      <c r="D33" s="44"/>
      <c r="E33" s="44"/>
      <c r="F33" s="44"/>
      <c r="G33" s="44"/>
      <c r="H33" s="44"/>
      <c r="K33" s="24"/>
      <c r="L33" s="27"/>
      <c r="M33" s="27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K34" s="40"/>
      <c r="L34" s="27"/>
      <c r="M34" s="27"/>
    </row>
    <row r="35" spans="1:12" ht="27" customHeight="1">
      <c r="A35" s="94"/>
      <c r="B35" s="94"/>
      <c r="C35" s="94"/>
      <c r="D35" s="94"/>
      <c r="E35" s="94"/>
      <c r="F35" s="94"/>
      <c r="G35" s="94"/>
      <c r="H35" s="94"/>
      <c r="K35" s="40"/>
      <c r="L35" s="27"/>
    </row>
    <row r="36" spans="1:12" ht="27" customHeight="1">
      <c r="A36" s="3"/>
      <c r="B36" s="3"/>
      <c r="C36" s="3"/>
      <c r="D36" s="3"/>
      <c r="E36" s="3"/>
      <c r="F36" s="3"/>
      <c r="G36" s="3"/>
      <c r="H36" s="3"/>
      <c r="K36" s="40"/>
      <c r="L36" s="27"/>
    </row>
    <row r="37" spans="1:14" ht="27" customHeight="1">
      <c r="A37" s="95" t="s">
        <v>33</v>
      </c>
      <c r="B37" s="95"/>
      <c r="C37" s="95"/>
      <c r="D37" s="95"/>
      <c r="E37" s="95"/>
      <c r="F37" s="95"/>
      <c r="G37" s="95"/>
      <c r="H37" s="95"/>
      <c r="K37" s="37"/>
      <c r="L37" s="37"/>
      <c r="M37" s="37"/>
      <c r="N37" s="37"/>
    </row>
    <row r="38" spans="1:14" ht="27" customHeight="1">
      <c r="A38" s="97" t="s">
        <v>67</v>
      </c>
      <c r="B38" s="97"/>
      <c r="C38" s="97"/>
      <c r="D38" s="97"/>
      <c r="E38" s="97"/>
      <c r="F38" s="97"/>
      <c r="G38" s="97"/>
      <c r="H38" s="97"/>
      <c r="K38" s="40"/>
      <c r="L38" s="27"/>
      <c r="N38" s="25"/>
    </row>
    <row r="39" spans="1:15" ht="27" customHeight="1">
      <c r="A39" s="6"/>
      <c r="B39" s="6"/>
      <c r="C39" s="6"/>
      <c r="D39" s="6"/>
      <c r="E39" s="6"/>
      <c r="F39" s="6"/>
      <c r="G39" s="6"/>
      <c r="H39" s="6"/>
      <c r="J39" s="31"/>
      <c r="K39" s="40"/>
      <c r="L39" s="27"/>
      <c r="M39" s="27"/>
      <c r="N39" s="25"/>
      <c r="O39" s="37"/>
    </row>
    <row r="40" spans="1:19" ht="27" customHeight="1">
      <c r="A40" s="2" t="s">
        <v>0</v>
      </c>
      <c r="B40" s="2" t="s">
        <v>1</v>
      </c>
      <c r="C40" s="2">
        <v>2021</v>
      </c>
      <c r="D40" s="2" t="s">
        <v>30</v>
      </c>
      <c r="E40" s="2" t="s">
        <v>1</v>
      </c>
      <c r="F40" s="2">
        <v>2022</v>
      </c>
      <c r="G40" s="68" t="s">
        <v>31</v>
      </c>
      <c r="H40" s="2" t="s">
        <v>30</v>
      </c>
      <c r="J40" s="31"/>
      <c r="K40" s="40"/>
      <c r="L40" s="27"/>
      <c r="M40" s="29"/>
      <c r="N40" s="29"/>
      <c r="O40" s="25"/>
      <c r="P40" s="25"/>
      <c r="Q40" s="25"/>
      <c r="R40" s="25"/>
      <c r="S40" s="25"/>
    </row>
    <row r="41" spans="1:16" ht="27" customHeight="1">
      <c r="A41" s="11" t="s">
        <v>47</v>
      </c>
      <c r="B41" s="69" t="s">
        <v>10</v>
      </c>
      <c r="C41" s="70"/>
      <c r="D41" s="14">
        <f aca="true" t="shared" si="6" ref="D41:D63">C41/$C$63*100</f>
        <v>0</v>
      </c>
      <c r="E41" s="71" t="s">
        <v>4</v>
      </c>
      <c r="F41" s="70">
        <v>239</v>
      </c>
      <c r="G41" s="72" t="e">
        <f>(F41-C41)/C41*100</f>
        <v>#DIV/0!</v>
      </c>
      <c r="H41" s="72">
        <f aca="true" t="shared" si="7" ref="H41:H63">F41/$F$63*100</f>
        <v>18.2025894897182</v>
      </c>
      <c r="J41" s="30"/>
      <c r="K41" s="29"/>
      <c r="M41" s="25"/>
      <c r="N41" s="25"/>
      <c r="O41" s="25"/>
      <c r="P41" s="25"/>
    </row>
    <row r="42" spans="1:19" ht="27" customHeight="1">
      <c r="A42" s="11" t="s">
        <v>46</v>
      </c>
      <c r="B42" s="69" t="s">
        <v>12</v>
      </c>
      <c r="C42" s="70"/>
      <c r="D42" s="14">
        <f t="shared" si="6"/>
        <v>0</v>
      </c>
      <c r="E42" s="71" t="s">
        <v>5</v>
      </c>
      <c r="F42" s="70">
        <v>125</v>
      </c>
      <c r="G42" s="72" t="e">
        <f aca="true" t="shared" si="8" ref="G42:G63">(F42-C42)/C42*100</f>
        <v>#DIV/0!</v>
      </c>
      <c r="H42" s="72">
        <f t="shared" si="7"/>
        <v>9.52018278750952</v>
      </c>
      <c r="J42" s="31"/>
      <c r="M42" s="25"/>
      <c r="N42" s="25"/>
      <c r="O42" s="24"/>
      <c r="P42" s="27"/>
      <c r="Q42" s="29"/>
      <c r="R42" s="29"/>
      <c r="S42" s="25"/>
    </row>
    <row r="43" spans="1:19" ht="27" customHeight="1">
      <c r="A43" s="73" t="s">
        <v>35</v>
      </c>
      <c r="B43" s="71" t="s">
        <v>6</v>
      </c>
      <c r="C43" s="70"/>
      <c r="D43" s="14">
        <f t="shared" si="6"/>
        <v>0</v>
      </c>
      <c r="E43" s="71" t="s">
        <v>6</v>
      </c>
      <c r="F43" s="70">
        <v>117</v>
      </c>
      <c r="G43" s="72" t="e">
        <f t="shared" si="8"/>
        <v>#DIV/0!</v>
      </c>
      <c r="H43" s="72">
        <f t="shared" si="7"/>
        <v>8.91089108910891</v>
      </c>
      <c r="J43" s="31"/>
      <c r="M43" s="25"/>
      <c r="N43" s="25"/>
      <c r="O43" s="24"/>
      <c r="P43" s="27"/>
      <c r="Q43" s="29"/>
      <c r="R43" s="29"/>
      <c r="S43" s="25"/>
    </row>
    <row r="44" spans="1:13" ht="27" customHeight="1">
      <c r="A44" s="11" t="s">
        <v>45</v>
      </c>
      <c r="B44" s="69" t="s">
        <v>13</v>
      </c>
      <c r="C44" s="70"/>
      <c r="D44" s="14">
        <f t="shared" si="6"/>
        <v>0</v>
      </c>
      <c r="E44" s="71" t="s">
        <v>7</v>
      </c>
      <c r="F44" s="70">
        <v>94</v>
      </c>
      <c r="G44" s="72" t="e">
        <f t="shared" si="8"/>
        <v>#DIV/0!</v>
      </c>
      <c r="H44" s="72">
        <f t="shared" si="7"/>
        <v>7.15917745620716</v>
      </c>
      <c r="J44" s="31"/>
      <c r="M44" s="25"/>
    </row>
    <row r="45" spans="1:12" ht="27" customHeight="1">
      <c r="A45" s="11" t="s">
        <v>57</v>
      </c>
      <c r="B45" s="69" t="s">
        <v>11</v>
      </c>
      <c r="C45" s="70"/>
      <c r="D45" s="14">
        <f t="shared" si="6"/>
        <v>0</v>
      </c>
      <c r="E45" s="69" t="s">
        <v>10</v>
      </c>
      <c r="F45" s="70">
        <v>95</v>
      </c>
      <c r="G45" s="72" t="e">
        <f t="shared" si="8"/>
        <v>#DIV/0!</v>
      </c>
      <c r="H45" s="72">
        <f t="shared" si="7"/>
        <v>7.235338918507235</v>
      </c>
      <c r="J45" s="31"/>
      <c r="L45"/>
    </row>
    <row r="46" spans="1:12" ht="27" customHeight="1">
      <c r="A46" s="11" t="s">
        <v>44</v>
      </c>
      <c r="B46" s="69" t="s">
        <v>14</v>
      </c>
      <c r="C46" s="70"/>
      <c r="D46" s="14">
        <f t="shared" si="6"/>
        <v>0</v>
      </c>
      <c r="E46" s="69" t="s">
        <v>8</v>
      </c>
      <c r="F46" s="70">
        <v>87</v>
      </c>
      <c r="G46" s="72" t="e">
        <f t="shared" si="8"/>
        <v>#DIV/0!</v>
      </c>
      <c r="H46" s="72">
        <f t="shared" si="7"/>
        <v>6.626047220106626</v>
      </c>
      <c r="J46" s="31"/>
      <c r="L46"/>
    </row>
    <row r="47" spans="1:12" ht="27" customHeight="1">
      <c r="A47" s="11" t="s">
        <v>58</v>
      </c>
      <c r="B47" s="69" t="s">
        <v>16</v>
      </c>
      <c r="C47" s="70"/>
      <c r="D47" s="14">
        <f t="shared" si="6"/>
        <v>0</v>
      </c>
      <c r="E47" s="69" t="s">
        <v>12</v>
      </c>
      <c r="F47" s="70">
        <v>73</v>
      </c>
      <c r="G47" s="72" t="e">
        <f t="shared" si="8"/>
        <v>#DIV/0!</v>
      </c>
      <c r="H47" s="72">
        <f t="shared" si="7"/>
        <v>5.55978674790556</v>
      </c>
      <c r="J47" s="31"/>
      <c r="L47"/>
    </row>
    <row r="48" spans="1:12" ht="27" customHeight="1">
      <c r="A48" s="73" t="s">
        <v>55</v>
      </c>
      <c r="B48" s="69" t="s">
        <v>24</v>
      </c>
      <c r="C48" s="70"/>
      <c r="D48" s="14">
        <f t="shared" si="6"/>
        <v>0</v>
      </c>
      <c r="E48" s="69" t="s">
        <v>11</v>
      </c>
      <c r="F48" s="70">
        <v>35</v>
      </c>
      <c r="G48" s="72" t="e">
        <f t="shared" si="8"/>
        <v>#DIV/0!</v>
      </c>
      <c r="H48" s="72">
        <f t="shared" si="7"/>
        <v>2.6656511805026657</v>
      </c>
      <c r="J48" s="31"/>
      <c r="L48"/>
    </row>
    <row r="49" spans="1:14" ht="27" customHeight="1">
      <c r="A49" s="11" t="s">
        <v>68</v>
      </c>
      <c r="B49" s="69" t="s">
        <v>69</v>
      </c>
      <c r="C49" s="70"/>
      <c r="D49" s="14">
        <f t="shared" si="6"/>
        <v>0</v>
      </c>
      <c r="E49" s="69" t="s">
        <v>9</v>
      </c>
      <c r="F49" s="70">
        <v>33</v>
      </c>
      <c r="G49" s="72" t="e">
        <f t="shared" si="8"/>
        <v>#DIV/0!</v>
      </c>
      <c r="H49" s="72">
        <f t="shared" si="7"/>
        <v>2.513328255902513</v>
      </c>
      <c r="J49" s="31"/>
      <c r="N49" s="25"/>
    </row>
    <row r="50" spans="1:14" ht="27" customHeight="1">
      <c r="A50" s="11" t="s">
        <v>42</v>
      </c>
      <c r="B50" s="69" t="s">
        <v>15</v>
      </c>
      <c r="C50" s="70"/>
      <c r="D50" s="14">
        <f t="shared" si="6"/>
        <v>0</v>
      </c>
      <c r="E50" s="69" t="s">
        <v>14</v>
      </c>
      <c r="F50" s="70">
        <v>28</v>
      </c>
      <c r="G50" s="72" t="e">
        <f>(F50-C50)/C50*100</f>
        <v>#DIV/0!</v>
      </c>
      <c r="H50" s="72">
        <f t="shared" si="7"/>
        <v>2.1325209444021325</v>
      </c>
      <c r="J50" s="30"/>
      <c r="M50" s="25"/>
      <c r="N50" s="25"/>
    </row>
    <row r="51" spans="1:14" ht="27" customHeight="1">
      <c r="A51" s="11" t="s">
        <v>51</v>
      </c>
      <c r="B51" s="69" t="s">
        <v>18</v>
      </c>
      <c r="C51" s="70"/>
      <c r="D51" s="14">
        <f t="shared" si="6"/>
        <v>0</v>
      </c>
      <c r="E51" s="69" t="s">
        <v>13</v>
      </c>
      <c r="F51" s="70">
        <v>27</v>
      </c>
      <c r="G51" s="72" t="e">
        <f>(F51-C51)/C51*100</f>
        <v>#DIV/0!</v>
      </c>
      <c r="H51" s="72">
        <f t="shared" si="7"/>
        <v>2.0563594821020565</v>
      </c>
      <c r="J51" s="31"/>
      <c r="K51" s="30"/>
      <c r="L51" s="24"/>
      <c r="M51" s="27"/>
      <c r="N51" s="25"/>
    </row>
    <row r="52" spans="1:14" ht="27" customHeight="1">
      <c r="A52" s="11" t="s">
        <v>53</v>
      </c>
      <c r="B52" s="69" t="s">
        <v>25</v>
      </c>
      <c r="C52" s="70"/>
      <c r="D52" s="14">
        <f t="shared" si="6"/>
        <v>0</v>
      </c>
      <c r="E52" s="69" t="s">
        <v>15</v>
      </c>
      <c r="F52" s="70">
        <v>25</v>
      </c>
      <c r="G52" s="72" t="e">
        <f t="shared" si="8"/>
        <v>#DIV/0!</v>
      </c>
      <c r="H52" s="72">
        <f t="shared" si="7"/>
        <v>1.904036557501904</v>
      </c>
      <c r="K52" s="32"/>
      <c r="L52" s="32"/>
      <c r="M52" s="27"/>
      <c r="N52" s="25"/>
    </row>
    <row r="53" spans="1:14" ht="27" customHeight="1">
      <c r="A53" s="11" t="s">
        <v>38</v>
      </c>
      <c r="B53" s="71" t="s">
        <v>4</v>
      </c>
      <c r="C53" s="70">
        <v>12</v>
      </c>
      <c r="D53" s="14">
        <f t="shared" si="6"/>
        <v>54.54545454545454</v>
      </c>
      <c r="E53" s="69" t="s">
        <v>16</v>
      </c>
      <c r="F53" s="70">
        <v>23</v>
      </c>
      <c r="G53" s="72">
        <f t="shared" si="8"/>
        <v>91.66666666666666</v>
      </c>
      <c r="H53" s="72">
        <f t="shared" si="7"/>
        <v>1.7517136329017517</v>
      </c>
      <c r="K53" s="24"/>
      <c r="L53" s="27"/>
      <c r="M53" s="27"/>
      <c r="N53" s="25"/>
    </row>
    <row r="54" spans="1:14" ht="27" customHeight="1">
      <c r="A54" s="11" t="s">
        <v>70</v>
      </c>
      <c r="B54" s="69" t="s">
        <v>71</v>
      </c>
      <c r="C54" s="70"/>
      <c r="D54" s="14">
        <f t="shared" si="6"/>
        <v>0</v>
      </c>
      <c r="E54" s="69" t="s">
        <v>17</v>
      </c>
      <c r="F54" s="70">
        <v>23</v>
      </c>
      <c r="G54" s="72" t="e">
        <f t="shared" si="8"/>
        <v>#DIV/0!</v>
      </c>
      <c r="H54" s="72">
        <f t="shared" si="7"/>
        <v>1.7517136329017517</v>
      </c>
      <c r="J54" s="38"/>
      <c r="K54" s="24"/>
      <c r="L54" s="27"/>
      <c r="M54" s="27"/>
      <c r="N54" s="25"/>
    </row>
    <row r="55" spans="1:14" ht="27" customHeight="1">
      <c r="A55" s="11" t="s">
        <v>72</v>
      </c>
      <c r="B55" s="69" t="s">
        <v>73</v>
      </c>
      <c r="C55" s="70"/>
      <c r="D55" s="14">
        <f t="shared" si="6"/>
        <v>0</v>
      </c>
      <c r="E55" s="69" t="s">
        <v>18</v>
      </c>
      <c r="F55" s="70">
        <v>23</v>
      </c>
      <c r="G55" s="72" t="e">
        <f t="shared" si="8"/>
        <v>#DIV/0!</v>
      </c>
      <c r="H55" s="72">
        <f t="shared" si="7"/>
        <v>1.7517136329017517</v>
      </c>
      <c r="K55" s="24"/>
      <c r="L55" s="27"/>
      <c r="M55" s="24"/>
      <c r="N55" s="25"/>
    </row>
    <row r="56" spans="1:14" ht="27" customHeight="1">
      <c r="A56" s="11" t="s">
        <v>20</v>
      </c>
      <c r="B56" s="69" t="s">
        <v>22</v>
      </c>
      <c r="C56" s="70"/>
      <c r="D56" s="14">
        <f t="shared" si="6"/>
        <v>0</v>
      </c>
      <c r="E56" s="69" t="s">
        <v>21</v>
      </c>
      <c r="F56" s="70">
        <v>20</v>
      </c>
      <c r="G56" s="72" t="e">
        <f t="shared" si="8"/>
        <v>#DIV/0!</v>
      </c>
      <c r="H56" s="72">
        <f t="shared" si="7"/>
        <v>1.5232292460015233</v>
      </c>
      <c r="K56" s="24"/>
      <c r="L56" s="27"/>
      <c r="M56" s="27"/>
      <c r="N56" s="25"/>
    </row>
    <row r="57" spans="1:14" ht="27" customHeight="1">
      <c r="A57" s="11" t="s">
        <v>74</v>
      </c>
      <c r="B57" s="69" t="s">
        <v>75</v>
      </c>
      <c r="C57" s="70"/>
      <c r="D57" s="14">
        <f t="shared" si="6"/>
        <v>0</v>
      </c>
      <c r="E57" s="69" t="s">
        <v>22</v>
      </c>
      <c r="F57" s="70">
        <v>19</v>
      </c>
      <c r="G57" s="72" t="e">
        <f t="shared" si="8"/>
        <v>#DIV/0!</v>
      </c>
      <c r="H57" s="72">
        <f t="shared" si="7"/>
        <v>1.4470677837014472</v>
      </c>
      <c r="K57" s="24"/>
      <c r="L57" s="27"/>
      <c r="M57" s="24"/>
      <c r="N57" s="25"/>
    </row>
    <row r="58" spans="1:15" ht="27" customHeight="1">
      <c r="A58" s="11" t="s">
        <v>76</v>
      </c>
      <c r="B58" s="69" t="s">
        <v>77</v>
      </c>
      <c r="C58" s="70"/>
      <c r="D58" s="14">
        <f t="shared" si="6"/>
        <v>0</v>
      </c>
      <c r="E58" s="69" t="s">
        <v>23</v>
      </c>
      <c r="F58" s="70">
        <v>17</v>
      </c>
      <c r="G58" s="72" t="e">
        <f t="shared" si="8"/>
        <v>#DIV/0!</v>
      </c>
      <c r="H58" s="72">
        <f t="shared" si="7"/>
        <v>1.2947448591012947</v>
      </c>
      <c r="K58" s="24"/>
      <c r="L58" s="27"/>
      <c r="M58" s="27"/>
      <c r="N58" s="25"/>
      <c r="O58" s="25"/>
    </row>
    <row r="59" spans="1:18" ht="27" customHeight="1">
      <c r="A59" s="11" t="s">
        <v>50</v>
      </c>
      <c r="B59" s="69" t="s">
        <v>21</v>
      </c>
      <c r="C59" s="70"/>
      <c r="D59" s="14">
        <f t="shared" si="6"/>
        <v>0</v>
      </c>
      <c r="E59" s="69" t="s">
        <v>24</v>
      </c>
      <c r="F59" s="70">
        <v>14</v>
      </c>
      <c r="G59" s="72" t="e">
        <f t="shared" si="8"/>
        <v>#DIV/0!</v>
      </c>
      <c r="H59" s="72">
        <f t="shared" si="7"/>
        <v>1.0662604722010662</v>
      </c>
      <c r="K59"/>
      <c r="L59"/>
      <c r="N59" s="25"/>
      <c r="O59" s="25"/>
      <c r="P59" s="25"/>
      <c r="Q59" s="25"/>
      <c r="R59" s="25"/>
    </row>
    <row r="60" spans="1:14" ht="27" customHeight="1">
      <c r="A60" s="11" t="s">
        <v>78</v>
      </c>
      <c r="B60" s="69" t="s">
        <v>79</v>
      </c>
      <c r="C60" s="70"/>
      <c r="D60" s="14">
        <f t="shared" si="6"/>
        <v>0</v>
      </c>
      <c r="E60" s="69" t="s">
        <v>25</v>
      </c>
      <c r="F60" s="70">
        <v>14</v>
      </c>
      <c r="G60" s="72" t="e">
        <f t="shared" si="8"/>
        <v>#DIV/0!</v>
      </c>
      <c r="H60" s="72">
        <f t="shared" si="7"/>
        <v>1.0662604722010662</v>
      </c>
      <c r="K60"/>
      <c r="L60"/>
      <c r="N60" s="25"/>
    </row>
    <row r="61" spans="1:12" ht="27" customHeight="1">
      <c r="A61" s="15" t="s">
        <v>26</v>
      </c>
      <c r="B61" s="75"/>
      <c r="C61" s="74">
        <f>SUM(C41:C60)</f>
        <v>12</v>
      </c>
      <c r="D61" s="75">
        <f t="shared" si="6"/>
        <v>54.54545454545454</v>
      </c>
      <c r="E61" s="75"/>
      <c r="F61" s="74">
        <f>SUM(F41:F60)</f>
        <v>1131</v>
      </c>
      <c r="G61" s="75">
        <f t="shared" si="8"/>
        <v>9325</v>
      </c>
      <c r="H61" s="75">
        <f t="shared" si="7"/>
        <v>86.13861386138613</v>
      </c>
      <c r="J61" s="32"/>
      <c r="K61"/>
      <c r="L61"/>
    </row>
    <row r="62" spans="1:12" ht="22.5" customHeight="1">
      <c r="A62" s="15" t="s">
        <v>27</v>
      </c>
      <c r="B62" s="9"/>
      <c r="C62" s="74">
        <f>C63-C61</f>
        <v>10</v>
      </c>
      <c r="D62" s="75">
        <f t="shared" si="6"/>
        <v>45.45454545454545</v>
      </c>
      <c r="E62" s="75"/>
      <c r="F62" s="74">
        <f>F63-F61</f>
        <v>182</v>
      </c>
      <c r="G62" s="75">
        <f t="shared" si="8"/>
        <v>1720</v>
      </c>
      <c r="H62" s="75">
        <f t="shared" si="7"/>
        <v>13.861386138613863</v>
      </c>
      <c r="J62" s="30"/>
      <c r="K62"/>
      <c r="L62"/>
    </row>
    <row r="63" spans="1:12" ht="22.5" customHeight="1">
      <c r="A63" s="15" t="s">
        <v>28</v>
      </c>
      <c r="B63" s="9"/>
      <c r="C63" s="76">
        <v>22</v>
      </c>
      <c r="D63" s="75">
        <f t="shared" si="6"/>
        <v>100</v>
      </c>
      <c r="E63" s="75"/>
      <c r="F63" s="76">
        <v>1313</v>
      </c>
      <c r="G63" s="75">
        <f t="shared" si="8"/>
        <v>5868.181818181818</v>
      </c>
      <c r="H63" s="75">
        <f t="shared" si="7"/>
        <v>100</v>
      </c>
      <c r="J63"/>
      <c r="L63"/>
    </row>
    <row r="64" spans="1:12" ht="22.5" customHeight="1">
      <c r="A64" s="77"/>
      <c r="B64" s="24"/>
      <c r="C64" s="27"/>
      <c r="D64" s="27"/>
      <c r="E64" s="78"/>
      <c r="F64" s="78"/>
      <c r="G64" s="26"/>
      <c r="H64" s="26"/>
      <c r="J64"/>
      <c r="K64"/>
      <c r="L64"/>
    </row>
    <row r="65" spans="1:11" ht="22.5" customHeight="1">
      <c r="A65" s="79" t="s">
        <v>32</v>
      </c>
      <c r="B65" s="24"/>
      <c r="C65" s="27"/>
      <c r="D65" s="27"/>
      <c r="E65" s="78"/>
      <c r="F65" s="78"/>
      <c r="G65" s="26"/>
      <c r="H65" s="26"/>
      <c r="J65" s="31"/>
      <c r="K65" s="29"/>
    </row>
    <row r="66" spans="1:14" ht="22.5" customHeight="1">
      <c r="A66" s="94"/>
      <c r="B66" s="94"/>
      <c r="C66" s="94"/>
      <c r="D66" s="94"/>
      <c r="E66" s="94"/>
      <c r="F66" s="94"/>
      <c r="G66" s="94"/>
      <c r="H66" s="94"/>
      <c r="J66" s="31"/>
      <c r="K66" s="29"/>
      <c r="M66" s="25"/>
      <c r="N66" s="25"/>
    </row>
    <row r="67" spans="1:14" ht="22.5" customHeight="1">
      <c r="A67" s="95" t="s">
        <v>33</v>
      </c>
      <c r="B67" s="95"/>
      <c r="C67" s="95"/>
      <c r="D67" s="95"/>
      <c r="E67" s="95"/>
      <c r="F67" s="95"/>
      <c r="G67" s="95"/>
      <c r="H67" s="95"/>
      <c r="J67" s="31"/>
      <c r="K67"/>
      <c r="M67" s="25"/>
      <c r="N67" s="29"/>
    </row>
    <row r="68" spans="1:16" ht="26.25" customHeight="1">
      <c r="A68" s="97" t="s">
        <v>80</v>
      </c>
      <c r="B68" s="97"/>
      <c r="C68" s="97"/>
      <c r="D68" s="97"/>
      <c r="E68" s="97"/>
      <c r="F68" s="97"/>
      <c r="G68" s="97"/>
      <c r="H68" s="97"/>
      <c r="J68" s="31"/>
      <c r="L68"/>
      <c r="M68" s="25"/>
      <c r="O68" s="25"/>
      <c r="P68" s="25"/>
    </row>
    <row r="69" spans="1:16" ht="26.25" customHeight="1">
      <c r="A69" s="6"/>
      <c r="B69" s="6"/>
      <c r="C69" s="6"/>
      <c r="D69" s="6"/>
      <c r="E69" s="6"/>
      <c r="F69" s="6"/>
      <c r="G69" s="6"/>
      <c r="H69" s="6"/>
      <c r="J69" s="31"/>
      <c r="K69" s="29"/>
      <c r="O69" s="24"/>
      <c r="P69" s="27"/>
    </row>
    <row r="70" spans="1:13" ht="26.25" customHeight="1">
      <c r="A70" s="2" t="s">
        <v>0</v>
      </c>
      <c r="B70" s="2" t="s">
        <v>1</v>
      </c>
      <c r="C70" s="2">
        <v>2021</v>
      </c>
      <c r="D70" s="2" t="s">
        <v>30</v>
      </c>
      <c r="E70" s="2" t="s">
        <v>1</v>
      </c>
      <c r="F70" s="2">
        <v>2022</v>
      </c>
      <c r="G70" s="68" t="s">
        <v>31</v>
      </c>
      <c r="H70" s="2" t="s">
        <v>30</v>
      </c>
      <c r="J70" s="31"/>
      <c r="M70" s="25"/>
    </row>
    <row r="71" spans="1:12" ht="26.25" customHeight="1">
      <c r="A71" s="73" t="s">
        <v>35</v>
      </c>
      <c r="B71" s="71" t="s">
        <v>6</v>
      </c>
      <c r="C71" s="70"/>
      <c r="D71" s="72">
        <f aca="true" t="shared" si="9" ref="D71:D93">C71/$C$93*100</f>
        <v>0</v>
      </c>
      <c r="E71" s="71" t="s">
        <v>4</v>
      </c>
      <c r="F71" s="70">
        <v>2444</v>
      </c>
      <c r="G71" s="72" t="e">
        <f>(F71-C71)/C71*100</f>
        <v>#DIV/0!</v>
      </c>
      <c r="H71" s="72">
        <f aca="true" t="shared" si="10" ref="H71:H93">F71/$F$93*100</f>
        <v>15.339233038348082</v>
      </c>
      <c r="J71"/>
      <c r="K71"/>
      <c r="L71"/>
    </row>
    <row r="72" spans="1:12" ht="26.25" customHeight="1">
      <c r="A72" s="11" t="s">
        <v>46</v>
      </c>
      <c r="B72" s="71" t="s">
        <v>8</v>
      </c>
      <c r="C72" s="70"/>
      <c r="D72" s="72">
        <f t="shared" si="9"/>
        <v>0</v>
      </c>
      <c r="E72" s="71" t="s">
        <v>5</v>
      </c>
      <c r="F72" s="70">
        <v>1401</v>
      </c>
      <c r="G72" s="72" t="e">
        <f aca="true" t="shared" si="11" ref="G72:G93">(F72-C72)/C72*100</f>
        <v>#DIV/0!</v>
      </c>
      <c r="H72" s="72">
        <f t="shared" si="10"/>
        <v>8.793070984748635</v>
      </c>
      <c r="J72"/>
      <c r="K72"/>
      <c r="L72"/>
    </row>
    <row r="73" spans="1:12" ht="26.25" customHeight="1">
      <c r="A73" s="11" t="s">
        <v>45</v>
      </c>
      <c r="B73" s="71" t="s">
        <v>13</v>
      </c>
      <c r="C73" s="70"/>
      <c r="D73" s="72">
        <f t="shared" si="9"/>
        <v>0</v>
      </c>
      <c r="E73" s="71" t="s">
        <v>6</v>
      </c>
      <c r="F73" s="70">
        <v>1280</v>
      </c>
      <c r="G73" s="72" t="e">
        <f t="shared" si="11"/>
        <v>#DIV/0!</v>
      </c>
      <c r="H73" s="72">
        <f t="shared" si="10"/>
        <v>8.033640871147933</v>
      </c>
      <c r="K73"/>
      <c r="L73"/>
    </row>
    <row r="74" spans="1:12" ht="26.25" customHeight="1">
      <c r="A74" s="11" t="s">
        <v>43</v>
      </c>
      <c r="B74" s="71" t="s">
        <v>12</v>
      </c>
      <c r="C74" s="70"/>
      <c r="D74" s="72">
        <f t="shared" si="9"/>
        <v>0</v>
      </c>
      <c r="E74" s="71" t="s">
        <v>7</v>
      </c>
      <c r="F74" s="70">
        <v>1268</v>
      </c>
      <c r="G74" s="72" t="e">
        <f t="shared" si="11"/>
        <v>#DIV/0!</v>
      </c>
      <c r="H74" s="72">
        <f t="shared" si="10"/>
        <v>7.95832548798092</v>
      </c>
      <c r="K74"/>
      <c r="L74"/>
    </row>
    <row r="75" spans="1:12" ht="26.25" customHeight="1">
      <c r="A75" s="11" t="s">
        <v>44</v>
      </c>
      <c r="B75" s="12" t="s">
        <v>14</v>
      </c>
      <c r="C75" s="70"/>
      <c r="D75" s="72">
        <f t="shared" si="9"/>
        <v>0</v>
      </c>
      <c r="E75" s="71" t="s">
        <v>10</v>
      </c>
      <c r="F75" s="70">
        <v>1116</v>
      </c>
      <c r="G75" s="72" t="e">
        <f t="shared" si="11"/>
        <v>#DIV/0!</v>
      </c>
      <c r="H75" s="72">
        <f t="shared" si="10"/>
        <v>7.004330634532104</v>
      </c>
      <c r="K75"/>
      <c r="L75"/>
    </row>
    <row r="76" spans="1:12" ht="26.25" customHeight="1">
      <c r="A76" s="11" t="s">
        <v>42</v>
      </c>
      <c r="B76" s="71" t="s">
        <v>15</v>
      </c>
      <c r="C76" s="70"/>
      <c r="D76" s="72">
        <f t="shared" si="9"/>
        <v>0</v>
      </c>
      <c r="E76" s="71" t="s">
        <v>8</v>
      </c>
      <c r="F76" s="70">
        <v>1040</v>
      </c>
      <c r="G76" s="72" t="e">
        <f t="shared" si="11"/>
        <v>#DIV/0!</v>
      </c>
      <c r="H76" s="72">
        <f t="shared" si="10"/>
        <v>6.527333207807695</v>
      </c>
      <c r="K76"/>
      <c r="L76"/>
    </row>
    <row r="77" spans="1:12" ht="26.25" customHeight="1">
      <c r="A77" s="11" t="s">
        <v>58</v>
      </c>
      <c r="B77" s="12" t="s">
        <v>16</v>
      </c>
      <c r="C77" s="70"/>
      <c r="D77" s="72">
        <f t="shared" si="9"/>
        <v>0</v>
      </c>
      <c r="E77" s="71" t="s">
        <v>12</v>
      </c>
      <c r="F77" s="70">
        <v>926</v>
      </c>
      <c r="G77" s="72" t="e">
        <f t="shared" si="11"/>
        <v>#DIV/0!</v>
      </c>
      <c r="H77" s="72">
        <f t="shared" si="10"/>
        <v>5.811837067721082</v>
      </c>
      <c r="K77"/>
      <c r="L77"/>
    </row>
    <row r="78" spans="1:12" ht="26.25" customHeight="1">
      <c r="A78" s="11" t="s">
        <v>47</v>
      </c>
      <c r="B78" s="71" t="s">
        <v>10</v>
      </c>
      <c r="C78" s="70"/>
      <c r="D78" s="72">
        <f t="shared" si="9"/>
        <v>0</v>
      </c>
      <c r="E78" s="71" t="s">
        <v>11</v>
      </c>
      <c r="F78" s="70">
        <v>728</v>
      </c>
      <c r="G78" s="72" t="e">
        <f t="shared" si="11"/>
        <v>#DIV/0!</v>
      </c>
      <c r="H78" s="72">
        <f t="shared" si="10"/>
        <v>4.569133245465387</v>
      </c>
      <c r="K78"/>
      <c r="L78"/>
    </row>
    <row r="79" spans="1:12" ht="26.25" customHeight="1">
      <c r="A79" s="11" t="s">
        <v>39</v>
      </c>
      <c r="B79" s="12" t="s">
        <v>9</v>
      </c>
      <c r="C79" s="70"/>
      <c r="D79" s="72">
        <f t="shared" si="9"/>
        <v>0</v>
      </c>
      <c r="E79" s="12" t="s">
        <v>9</v>
      </c>
      <c r="F79" s="70">
        <v>458</v>
      </c>
      <c r="G79" s="72" t="e">
        <f>(F79-C79)/C79*100</f>
        <v>#DIV/0!</v>
      </c>
      <c r="H79" s="72">
        <f t="shared" si="10"/>
        <v>2.8745371242076194</v>
      </c>
      <c r="K79"/>
      <c r="L79"/>
    </row>
    <row r="80" spans="1:12" ht="26.25" customHeight="1">
      <c r="A80" s="11" t="s">
        <v>50</v>
      </c>
      <c r="B80" s="12" t="s">
        <v>21</v>
      </c>
      <c r="C80" s="70"/>
      <c r="D80" s="72">
        <f t="shared" si="9"/>
        <v>0</v>
      </c>
      <c r="E80" s="12" t="s">
        <v>14</v>
      </c>
      <c r="F80" s="70">
        <v>377</v>
      </c>
      <c r="G80" s="72" t="e">
        <f>(F80-C80)/C80*100</f>
        <v>#DIV/0!</v>
      </c>
      <c r="H80" s="72">
        <f t="shared" si="10"/>
        <v>2.3661582878302894</v>
      </c>
      <c r="K80"/>
      <c r="L80"/>
    </row>
    <row r="81" spans="1:12" ht="26.25" customHeight="1">
      <c r="A81" s="11" t="s">
        <v>53</v>
      </c>
      <c r="B81" s="12" t="s">
        <v>25</v>
      </c>
      <c r="C81" s="70"/>
      <c r="D81" s="72">
        <f t="shared" si="9"/>
        <v>0</v>
      </c>
      <c r="E81" s="71" t="s">
        <v>13</v>
      </c>
      <c r="F81" s="70">
        <v>162</v>
      </c>
      <c r="G81" s="72" t="e">
        <f>(F81-C81)/C81*100</f>
        <v>#DIV/0!</v>
      </c>
      <c r="H81" s="72">
        <f t="shared" si="10"/>
        <v>1.0167576727546601</v>
      </c>
      <c r="L81"/>
    </row>
    <row r="82" spans="1:12" ht="26.25" customHeight="1">
      <c r="A82" s="11" t="s">
        <v>74</v>
      </c>
      <c r="B82" s="71" t="s">
        <v>81</v>
      </c>
      <c r="C82" s="70"/>
      <c r="D82" s="72">
        <f t="shared" si="9"/>
        <v>0</v>
      </c>
      <c r="E82" s="71" t="s">
        <v>15</v>
      </c>
      <c r="F82" s="70">
        <v>148</v>
      </c>
      <c r="G82" s="72" t="e">
        <f>(F82-C82)/C82*100</f>
        <v>#DIV/0!</v>
      </c>
      <c r="H82" s="72">
        <f t="shared" si="10"/>
        <v>0.9288897257264797</v>
      </c>
      <c r="L82"/>
    </row>
    <row r="83" spans="1:15" ht="26.25" customHeight="1">
      <c r="A83" s="11" t="s">
        <v>82</v>
      </c>
      <c r="B83" s="12" t="s">
        <v>83</v>
      </c>
      <c r="C83" s="70"/>
      <c r="D83" s="72">
        <f t="shared" si="9"/>
        <v>0</v>
      </c>
      <c r="E83" s="12" t="s">
        <v>16</v>
      </c>
      <c r="F83" s="70">
        <v>143</v>
      </c>
      <c r="G83" s="72" t="e">
        <f t="shared" si="11"/>
        <v>#DIV/0!</v>
      </c>
      <c r="H83" s="72">
        <f t="shared" si="10"/>
        <v>0.897508316073558</v>
      </c>
      <c r="J83" s="30"/>
      <c r="K83" s="24"/>
      <c r="L83" s="27"/>
      <c r="M83" s="27"/>
      <c r="N83" s="25"/>
      <c r="O83" s="25"/>
    </row>
    <row r="84" spans="1:15" ht="26.25" customHeight="1">
      <c r="A84" s="11" t="s">
        <v>84</v>
      </c>
      <c r="B84" s="12" t="s">
        <v>85</v>
      </c>
      <c r="C84" s="70"/>
      <c r="D84" s="72">
        <f t="shared" si="9"/>
        <v>0</v>
      </c>
      <c r="E84" s="12" t="s">
        <v>17</v>
      </c>
      <c r="F84" s="70">
        <v>142</v>
      </c>
      <c r="G84" s="72" t="e">
        <f>(F84-C84)/C84*100</f>
        <v>#DIV/0!</v>
      </c>
      <c r="H84" s="72">
        <f t="shared" si="10"/>
        <v>0.8912320341429737</v>
      </c>
      <c r="J84" s="32"/>
      <c r="K84" s="24"/>
      <c r="L84" s="27"/>
      <c r="M84" s="27"/>
      <c r="N84" s="25"/>
      <c r="O84" s="25"/>
    </row>
    <row r="85" spans="1:15" ht="26.25" customHeight="1">
      <c r="A85" s="11" t="s">
        <v>76</v>
      </c>
      <c r="B85" s="12" t="s">
        <v>86</v>
      </c>
      <c r="C85" s="70"/>
      <c r="D85" s="72">
        <f t="shared" si="9"/>
        <v>0</v>
      </c>
      <c r="E85" s="12" t="s">
        <v>18</v>
      </c>
      <c r="F85" s="70">
        <v>134</v>
      </c>
      <c r="G85" s="72" t="e">
        <f>(F85-C85)/C85*100</f>
        <v>#DIV/0!</v>
      </c>
      <c r="H85" s="72">
        <f t="shared" si="10"/>
        <v>0.8410217786982992</v>
      </c>
      <c r="J85" s="27"/>
      <c r="K85" s="24"/>
      <c r="L85" s="27"/>
      <c r="M85" s="27"/>
      <c r="N85" s="25"/>
      <c r="O85" s="25"/>
    </row>
    <row r="86" spans="1:15" ht="26.25" customHeight="1">
      <c r="A86" s="11" t="s">
        <v>87</v>
      </c>
      <c r="B86" s="12" t="s">
        <v>88</v>
      </c>
      <c r="C86" s="70"/>
      <c r="D86" s="72">
        <f t="shared" si="9"/>
        <v>0</v>
      </c>
      <c r="E86" s="12" t="s">
        <v>21</v>
      </c>
      <c r="F86" s="70">
        <v>126</v>
      </c>
      <c r="G86" s="72" t="e">
        <f>(F86-C86)/C86*100</f>
        <v>#DIV/0!</v>
      </c>
      <c r="H86" s="72">
        <f t="shared" si="10"/>
        <v>0.7908115232536246</v>
      </c>
      <c r="J86"/>
      <c r="M86" s="27"/>
      <c r="N86" s="25"/>
      <c r="O86" s="25"/>
    </row>
    <row r="87" spans="1:15" ht="26.25" customHeight="1">
      <c r="A87" s="11" t="s">
        <v>89</v>
      </c>
      <c r="B87" s="12" t="s">
        <v>90</v>
      </c>
      <c r="C87" s="70"/>
      <c r="D87" s="72">
        <f t="shared" si="9"/>
        <v>0</v>
      </c>
      <c r="E87" s="12" t="s">
        <v>23</v>
      </c>
      <c r="F87" s="70">
        <v>119</v>
      </c>
      <c r="G87" s="72" t="e">
        <f>(F87-C87)/C87*100</f>
        <v>#DIV/0!</v>
      </c>
      <c r="H87" s="72">
        <f t="shared" si="10"/>
        <v>0.7468775497395344</v>
      </c>
      <c r="J87" s="27"/>
      <c r="K87" s="24"/>
      <c r="L87" s="27"/>
      <c r="N87" s="25"/>
      <c r="O87" s="25"/>
    </row>
    <row r="88" spans="1:15" ht="26.25" customHeight="1">
      <c r="A88" s="73" t="s">
        <v>37</v>
      </c>
      <c r="B88" s="71" t="s">
        <v>5</v>
      </c>
      <c r="C88" s="70">
        <v>10</v>
      </c>
      <c r="D88" s="72">
        <f t="shared" si="9"/>
        <v>40</v>
      </c>
      <c r="E88" s="12" t="s">
        <v>23</v>
      </c>
      <c r="F88" s="70">
        <v>94</v>
      </c>
      <c r="G88" s="72">
        <f t="shared" si="11"/>
        <v>840</v>
      </c>
      <c r="H88" s="72">
        <f t="shared" si="10"/>
        <v>0.5899705014749262</v>
      </c>
      <c r="J88"/>
      <c r="M88" s="27"/>
      <c r="N88" s="25"/>
      <c r="O88" s="25"/>
    </row>
    <row r="89" spans="1:21" ht="26.25" customHeight="1">
      <c r="A89" s="11" t="s">
        <v>91</v>
      </c>
      <c r="B89" s="12" t="s">
        <v>92</v>
      </c>
      <c r="C89" s="70"/>
      <c r="D89" s="72">
        <f t="shared" si="9"/>
        <v>0</v>
      </c>
      <c r="E89" s="12" t="s">
        <v>24</v>
      </c>
      <c r="F89" s="70">
        <v>88</v>
      </c>
      <c r="G89" s="72" t="e">
        <f t="shared" si="11"/>
        <v>#DIV/0!</v>
      </c>
      <c r="H89" s="72">
        <f t="shared" si="10"/>
        <v>0.5523128098914204</v>
      </c>
      <c r="J89"/>
      <c r="O89" s="25"/>
      <c r="P89" s="25"/>
      <c r="Q89" s="25"/>
      <c r="R89" s="25"/>
      <c r="S89" s="25"/>
      <c r="T89" s="25"/>
      <c r="U89" s="25"/>
    </row>
    <row r="90" spans="1:21" ht="26.25" customHeight="1">
      <c r="A90" s="11" t="s">
        <v>61</v>
      </c>
      <c r="B90" s="12" t="s">
        <v>93</v>
      </c>
      <c r="C90" s="70"/>
      <c r="D90" s="72">
        <f t="shared" si="9"/>
        <v>0</v>
      </c>
      <c r="E90" s="12" t="s">
        <v>25</v>
      </c>
      <c r="F90" s="70">
        <v>75</v>
      </c>
      <c r="G90" s="72" t="e">
        <f t="shared" si="11"/>
        <v>#DIV/0!</v>
      </c>
      <c r="H90" s="72">
        <f t="shared" si="10"/>
        <v>0.47072114479382415</v>
      </c>
      <c r="J90"/>
      <c r="O90" s="25"/>
      <c r="P90" s="25"/>
      <c r="Q90" s="25"/>
      <c r="R90" s="25"/>
      <c r="S90" s="25"/>
      <c r="T90" s="25"/>
      <c r="U90" s="25"/>
    </row>
    <row r="91" spans="1:10" ht="26.25" customHeight="1">
      <c r="A91" s="81" t="s">
        <v>26</v>
      </c>
      <c r="B91" s="82"/>
      <c r="C91" s="83">
        <f>SUM(C71:C90)</f>
        <v>10</v>
      </c>
      <c r="D91" s="75">
        <f t="shared" si="9"/>
        <v>40</v>
      </c>
      <c r="E91" s="82"/>
      <c r="F91" s="83">
        <f>SUM(F71:F90)</f>
        <v>12269</v>
      </c>
      <c r="G91" s="75">
        <f>(F91-C91)/C91*100</f>
        <v>122590.00000000001</v>
      </c>
      <c r="H91" s="75">
        <f t="shared" si="10"/>
        <v>77.00370300633904</v>
      </c>
      <c r="J91"/>
    </row>
    <row r="92" spans="1:10" ht="22.5" customHeight="1">
      <c r="A92" s="81" t="s">
        <v>27</v>
      </c>
      <c r="B92" s="82"/>
      <c r="C92" s="84">
        <v>15</v>
      </c>
      <c r="D92" s="75">
        <f t="shared" si="9"/>
        <v>60</v>
      </c>
      <c r="E92" s="82"/>
      <c r="F92" s="84">
        <f>F93-F91</f>
        <v>3664</v>
      </c>
      <c r="G92" s="75">
        <f t="shared" si="11"/>
        <v>24326.666666666668</v>
      </c>
      <c r="H92" s="75">
        <f t="shared" si="10"/>
        <v>22.996296993660955</v>
      </c>
      <c r="J92"/>
    </row>
    <row r="93" spans="1:12" ht="22.5" customHeight="1">
      <c r="A93" s="81" t="s">
        <v>28</v>
      </c>
      <c r="B93" s="82"/>
      <c r="C93" s="76">
        <v>25</v>
      </c>
      <c r="D93" s="75">
        <f t="shared" si="9"/>
        <v>100</v>
      </c>
      <c r="E93" s="82"/>
      <c r="F93" s="76">
        <v>15933</v>
      </c>
      <c r="G93" s="75">
        <f t="shared" si="11"/>
        <v>63632.00000000001</v>
      </c>
      <c r="H93" s="75">
        <f t="shared" si="10"/>
        <v>100</v>
      </c>
      <c r="J93"/>
      <c r="K93"/>
      <c r="L93"/>
    </row>
    <row r="94" spans="1:10" ht="22.5" customHeight="1">
      <c r="A94" s="85"/>
      <c r="B94" s="24"/>
      <c r="C94" s="27"/>
      <c r="D94" s="27"/>
      <c r="E94" s="78"/>
      <c r="F94" s="78"/>
      <c r="G94" s="26"/>
      <c r="H94" s="26"/>
      <c r="J94" s="27"/>
    </row>
    <row r="95" spans="1:12" ht="22.5" customHeight="1">
      <c r="A95" s="79" t="s">
        <v>32</v>
      </c>
      <c r="B95" s="24"/>
      <c r="C95" s="27"/>
      <c r="D95" s="27"/>
      <c r="E95" s="78"/>
      <c r="F95" s="86"/>
      <c r="G95" s="26"/>
      <c r="H95" s="26"/>
      <c r="J95"/>
      <c r="K95"/>
      <c r="L95"/>
    </row>
    <row r="96" spans="1:12" ht="22.5" customHeight="1">
      <c r="A96" s="95"/>
      <c r="B96" s="95"/>
      <c r="C96" s="95"/>
      <c r="D96" s="95"/>
      <c r="E96" s="95"/>
      <c r="F96" s="95"/>
      <c r="G96" s="95"/>
      <c r="H96" s="95"/>
      <c r="K96"/>
      <c r="L96"/>
    </row>
    <row r="97" spans="1:12" ht="22.5" customHeight="1">
      <c r="A97" s="95" t="s">
        <v>54</v>
      </c>
      <c r="B97" s="95"/>
      <c r="C97" s="95"/>
      <c r="D97" s="95"/>
      <c r="E97" s="95"/>
      <c r="F97" s="95"/>
      <c r="G97" s="95"/>
      <c r="H97" s="95"/>
      <c r="K97"/>
      <c r="L97"/>
    </row>
    <row r="98" spans="1:14" ht="22.5" customHeight="1">
      <c r="A98" s="97" t="s">
        <v>100</v>
      </c>
      <c r="B98" s="97"/>
      <c r="C98" s="97"/>
      <c r="D98" s="97"/>
      <c r="E98" s="97"/>
      <c r="F98" s="97"/>
      <c r="G98" s="97"/>
      <c r="H98" s="97"/>
      <c r="K98"/>
      <c r="L98"/>
      <c r="N98" s="25"/>
    </row>
    <row r="99" spans="1:12" ht="22.5" customHeight="1">
      <c r="A99" s="3"/>
      <c r="B99" s="3"/>
      <c r="C99" s="3"/>
      <c r="D99" s="3"/>
      <c r="E99" s="3"/>
      <c r="F99" s="3"/>
      <c r="G99" s="3"/>
      <c r="H99" s="3"/>
      <c r="J99"/>
      <c r="K99"/>
      <c r="L99"/>
    </row>
    <row r="100" spans="1:15" ht="22.5" customHeight="1">
      <c r="A100" s="2" t="s">
        <v>0</v>
      </c>
      <c r="B100" s="2" t="s">
        <v>1</v>
      </c>
      <c r="C100" s="2">
        <v>2021</v>
      </c>
      <c r="D100" s="2" t="s">
        <v>30</v>
      </c>
      <c r="E100" s="2" t="s">
        <v>1</v>
      </c>
      <c r="F100" s="2">
        <v>2022</v>
      </c>
      <c r="G100" s="68" t="s">
        <v>31</v>
      </c>
      <c r="H100" s="2" t="s">
        <v>30</v>
      </c>
      <c r="J100"/>
      <c r="K100" s="29"/>
      <c r="O100" s="25"/>
    </row>
    <row r="101" spans="1:12" ht="22.5" customHeight="1">
      <c r="A101" s="73" t="s">
        <v>35</v>
      </c>
      <c r="B101" s="71" t="s">
        <v>7</v>
      </c>
      <c r="C101" s="70"/>
      <c r="D101" s="72">
        <f aca="true" t="shared" si="12" ref="D101:D123">C101/$C$123*100</f>
        <v>0</v>
      </c>
      <c r="E101" s="71" t="s">
        <v>4</v>
      </c>
      <c r="F101" s="70">
        <v>16407</v>
      </c>
      <c r="G101" s="72" t="e">
        <f aca="true" t="shared" si="13" ref="G101:G123">(F101-C101)/C101*100</f>
        <v>#DIV/0!</v>
      </c>
      <c r="H101" s="72">
        <f aca="true" t="shared" si="14" ref="H101:H123">F101/$F$123*100</f>
        <v>22.09161415414445</v>
      </c>
      <c r="J101"/>
      <c r="K101"/>
      <c r="L101"/>
    </row>
    <row r="102" spans="1:12" ht="22.5" customHeight="1">
      <c r="A102" s="11" t="s">
        <v>43</v>
      </c>
      <c r="B102" s="71" t="s">
        <v>12</v>
      </c>
      <c r="C102" s="70"/>
      <c r="D102" s="72">
        <f t="shared" si="12"/>
        <v>0</v>
      </c>
      <c r="E102" s="71" t="s">
        <v>5</v>
      </c>
      <c r="F102" s="70">
        <v>6043</v>
      </c>
      <c r="G102" s="72" t="e">
        <f t="shared" si="13"/>
        <v>#DIV/0!</v>
      </c>
      <c r="H102" s="72">
        <f t="shared" si="14"/>
        <v>8.136747993752357</v>
      </c>
      <c r="J102"/>
      <c r="K102"/>
      <c r="L102"/>
    </row>
    <row r="103" spans="1:12" ht="22.5" customHeight="1">
      <c r="A103" s="11" t="s">
        <v>42</v>
      </c>
      <c r="B103" s="71" t="s">
        <v>15</v>
      </c>
      <c r="C103" s="70"/>
      <c r="D103" s="72">
        <f t="shared" si="12"/>
        <v>0</v>
      </c>
      <c r="E103" s="71" t="s">
        <v>6</v>
      </c>
      <c r="F103" s="70">
        <v>5277</v>
      </c>
      <c r="G103" s="72" t="e">
        <f t="shared" si="13"/>
        <v>#DIV/0!</v>
      </c>
      <c r="H103" s="72">
        <f t="shared" si="14"/>
        <v>7.105348198416546</v>
      </c>
      <c r="J103"/>
      <c r="K103"/>
      <c r="L103"/>
    </row>
    <row r="104" spans="1:12" ht="22.5" customHeight="1">
      <c r="A104" s="11" t="s">
        <v>46</v>
      </c>
      <c r="B104" s="71" t="s">
        <v>6</v>
      </c>
      <c r="C104" s="70">
        <v>9</v>
      </c>
      <c r="D104" s="72">
        <f t="shared" si="12"/>
        <v>26.47058823529412</v>
      </c>
      <c r="E104" s="71" t="s">
        <v>7</v>
      </c>
      <c r="F104" s="70">
        <v>5241</v>
      </c>
      <c r="G104" s="72">
        <f t="shared" si="13"/>
        <v>58133.333333333336</v>
      </c>
      <c r="H104" s="72">
        <f t="shared" si="14"/>
        <v>7.05687510098562</v>
      </c>
      <c r="J104"/>
      <c r="K104"/>
      <c r="L104"/>
    </row>
    <row r="105" spans="1:12" ht="22.5" customHeight="1">
      <c r="A105" s="11" t="s">
        <v>45</v>
      </c>
      <c r="B105" s="12" t="s">
        <v>13</v>
      </c>
      <c r="C105" s="70"/>
      <c r="D105" s="72">
        <f t="shared" si="12"/>
        <v>0</v>
      </c>
      <c r="E105" s="71" t="s">
        <v>10</v>
      </c>
      <c r="F105" s="70">
        <v>5037</v>
      </c>
      <c r="G105" s="72" t="e">
        <f t="shared" si="13"/>
        <v>#DIV/0!</v>
      </c>
      <c r="H105" s="72">
        <f t="shared" si="14"/>
        <v>6.782194215543706</v>
      </c>
      <c r="J105"/>
      <c r="K105"/>
      <c r="L105"/>
    </row>
    <row r="106" spans="1:12" ht="22.5" customHeight="1">
      <c r="A106" s="11" t="s">
        <v>44</v>
      </c>
      <c r="B106" s="71" t="s">
        <v>14</v>
      </c>
      <c r="C106" s="70"/>
      <c r="D106" s="72">
        <f t="shared" si="12"/>
        <v>0</v>
      </c>
      <c r="E106" s="71" t="s">
        <v>8</v>
      </c>
      <c r="F106" s="70">
        <v>4983</v>
      </c>
      <c r="G106" s="72" t="e">
        <f t="shared" si="13"/>
        <v>#DIV/0!</v>
      </c>
      <c r="H106" s="72">
        <f t="shared" si="14"/>
        <v>6.709484569397318</v>
      </c>
      <c r="J106"/>
      <c r="K106"/>
      <c r="L106"/>
    </row>
    <row r="107" spans="1:12" ht="22.5" customHeight="1">
      <c r="A107" s="11" t="s">
        <v>58</v>
      </c>
      <c r="B107" s="12" t="s">
        <v>16</v>
      </c>
      <c r="C107" s="70"/>
      <c r="D107" s="72">
        <f t="shared" si="12"/>
        <v>0</v>
      </c>
      <c r="E107" s="71" t="s">
        <v>12</v>
      </c>
      <c r="F107" s="70">
        <v>3572</v>
      </c>
      <c r="G107" s="72" t="e">
        <f t="shared" si="13"/>
        <v>#DIV/0!</v>
      </c>
      <c r="H107" s="72">
        <f t="shared" si="14"/>
        <v>4.809608445090753</v>
      </c>
      <c r="J107"/>
      <c r="K107"/>
      <c r="L107"/>
    </row>
    <row r="108" spans="1:12" ht="22.5" customHeight="1">
      <c r="A108" s="11" t="s">
        <v>49</v>
      </c>
      <c r="B108" s="71" t="s">
        <v>10</v>
      </c>
      <c r="C108" s="70"/>
      <c r="D108" s="72">
        <f t="shared" si="12"/>
        <v>0</v>
      </c>
      <c r="E108" s="71" t="s">
        <v>11</v>
      </c>
      <c r="F108" s="70">
        <v>3212</v>
      </c>
      <c r="G108" s="72" t="e">
        <f t="shared" si="13"/>
        <v>#DIV/0!</v>
      </c>
      <c r="H108" s="72">
        <f t="shared" si="14"/>
        <v>4.3248774707814945</v>
      </c>
      <c r="J108"/>
      <c r="K108"/>
      <c r="L108"/>
    </row>
    <row r="109" spans="1:12" ht="22.5" customHeight="1">
      <c r="A109" s="73" t="s">
        <v>39</v>
      </c>
      <c r="B109" s="12" t="s">
        <v>9</v>
      </c>
      <c r="C109" s="70"/>
      <c r="D109" s="72">
        <f t="shared" si="12"/>
        <v>0</v>
      </c>
      <c r="E109" s="12" t="s">
        <v>9</v>
      </c>
      <c r="F109" s="70">
        <v>1997</v>
      </c>
      <c r="G109" s="72" t="e">
        <f t="shared" si="13"/>
        <v>#DIV/0!</v>
      </c>
      <c r="H109" s="72">
        <f t="shared" si="14"/>
        <v>2.688910432487747</v>
      </c>
      <c r="J109"/>
      <c r="K109"/>
      <c r="L109"/>
    </row>
    <row r="110" spans="1:12" ht="22.5" customHeight="1">
      <c r="A110" s="11" t="s">
        <v>47</v>
      </c>
      <c r="B110" s="71" t="s">
        <v>8</v>
      </c>
      <c r="C110" s="70"/>
      <c r="D110" s="72">
        <f t="shared" si="12"/>
        <v>0</v>
      </c>
      <c r="E110" s="71" t="s">
        <v>14</v>
      </c>
      <c r="F110" s="70">
        <v>1908</v>
      </c>
      <c r="G110" s="72" t="e">
        <f t="shared" si="13"/>
        <v>#DIV/0!</v>
      </c>
      <c r="H110" s="72">
        <f t="shared" si="14"/>
        <v>2.5690741638390695</v>
      </c>
      <c r="J110"/>
      <c r="K110"/>
      <c r="L110"/>
    </row>
    <row r="111" spans="1:12" ht="22.5" customHeight="1">
      <c r="A111" s="11" t="s">
        <v>50</v>
      </c>
      <c r="B111" s="12" t="s">
        <v>21</v>
      </c>
      <c r="C111" s="70"/>
      <c r="D111" s="72">
        <f t="shared" si="12"/>
        <v>0</v>
      </c>
      <c r="E111" s="12" t="s">
        <v>13</v>
      </c>
      <c r="F111" s="70">
        <v>1293</v>
      </c>
      <c r="G111" s="72" t="e">
        <f t="shared" si="13"/>
        <v>#DIV/0!</v>
      </c>
      <c r="H111" s="72">
        <f t="shared" si="14"/>
        <v>1.7409920827274197</v>
      </c>
      <c r="J111"/>
      <c r="K111"/>
      <c r="L111"/>
    </row>
    <row r="112" spans="1:12" ht="22.5" customHeight="1">
      <c r="A112" s="73" t="s">
        <v>37</v>
      </c>
      <c r="B112" s="71" t="s">
        <v>5</v>
      </c>
      <c r="C112" s="70">
        <v>10</v>
      </c>
      <c r="D112" s="72">
        <f t="shared" si="12"/>
        <v>29.411764705882355</v>
      </c>
      <c r="E112" s="71" t="s">
        <v>15</v>
      </c>
      <c r="F112" s="70">
        <v>827</v>
      </c>
      <c r="G112" s="72">
        <f t="shared" si="13"/>
        <v>8170</v>
      </c>
      <c r="H112" s="72">
        <f t="shared" si="14"/>
        <v>1.1135347659826573</v>
      </c>
      <c r="J112"/>
      <c r="K112"/>
      <c r="L112"/>
    </row>
    <row r="113" spans="1:12" ht="22.5" customHeight="1">
      <c r="A113" s="11" t="s">
        <v>70</v>
      </c>
      <c r="B113" s="12" t="s">
        <v>94</v>
      </c>
      <c r="C113" s="70"/>
      <c r="D113" s="72">
        <f t="shared" si="12"/>
        <v>0</v>
      </c>
      <c r="E113" s="12" t="s">
        <v>16</v>
      </c>
      <c r="F113" s="70">
        <v>811</v>
      </c>
      <c r="G113" s="72" t="e">
        <f t="shared" si="13"/>
        <v>#DIV/0!</v>
      </c>
      <c r="H113" s="72">
        <f t="shared" si="14"/>
        <v>1.0919911671244682</v>
      </c>
      <c r="J113"/>
      <c r="K113"/>
      <c r="L113"/>
    </row>
    <row r="114" spans="1:12" ht="22.5" customHeight="1">
      <c r="A114" s="11" t="s">
        <v>20</v>
      </c>
      <c r="B114" s="12" t="s">
        <v>18</v>
      </c>
      <c r="C114" s="70"/>
      <c r="D114" s="72">
        <f t="shared" si="12"/>
        <v>0</v>
      </c>
      <c r="E114" s="12" t="s">
        <v>17</v>
      </c>
      <c r="F114" s="70">
        <v>795</v>
      </c>
      <c r="G114" s="72" t="e">
        <f t="shared" si="13"/>
        <v>#DIV/0!</v>
      </c>
      <c r="H114" s="72">
        <f t="shared" si="14"/>
        <v>1.0704475682662788</v>
      </c>
      <c r="J114"/>
      <c r="K114"/>
      <c r="L114"/>
    </row>
    <row r="115" spans="1:12" ht="22.5" customHeight="1">
      <c r="A115" s="11" t="s">
        <v>95</v>
      </c>
      <c r="B115" s="12" t="s">
        <v>96</v>
      </c>
      <c r="C115" s="70"/>
      <c r="D115" s="72">
        <f t="shared" si="12"/>
        <v>0</v>
      </c>
      <c r="E115" s="12" t="s">
        <v>18</v>
      </c>
      <c r="F115" s="70">
        <v>789</v>
      </c>
      <c r="G115" s="72" t="e">
        <f t="shared" si="13"/>
        <v>#DIV/0!</v>
      </c>
      <c r="H115" s="72">
        <f t="shared" si="14"/>
        <v>1.062368718694458</v>
      </c>
      <c r="J115"/>
      <c r="K115"/>
      <c r="L115"/>
    </row>
    <row r="116" spans="1:12" ht="22.5" customHeight="1">
      <c r="A116" s="11" t="s">
        <v>51</v>
      </c>
      <c r="B116" s="12" t="s">
        <v>22</v>
      </c>
      <c r="C116" s="70"/>
      <c r="D116" s="72">
        <f t="shared" si="12"/>
        <v>0</v>
      </c>
      <c r="E116" s="12" t="s">
        <v>21</v>
      </c>
      <c r="F116" s="70">
        <v>786</v>
      </c>
      <c r="G116" s="72" t="e">
        <f t="shared" si="13"/>
        <v>#DIV/0!</v>
      </c>
      <c r="H116" s="72">
        <f t="shared" si="14"/>
        <v>1.0583292939085474</v>
      </c>
      <c r="J116"/>
      <c r="K116"/>
      <c r="L116"/>
    </row>
    <row r="117" spans="1:12" ht="22.5" customHeight="1">
      <c r="A117" s="11" t="s">
        <v>68</v>
      </c>
      <c r="B117" s="12" t="s">
        <v>97</v>
      </c>
      <c r="C117" s="70"/>
      <c r="D117" s="72">
        <f t="shared" si="12"/>
        <v>0</v>
      </c>
      <c r="E117" s="12" t="s">
        <v>22</v>
      </c>
      <c r="F117" s="70">
        <v>755</v>
      </c>
      <c r="G117" s="72" t="e">
        <f t="shared" si="13"/>
        <v>#DIV/0!</v>
      </c>
      <c r="H117" s="72">
        <f t="shared" si="14"/>
        <v>1.0165885711208058</v>
      </c>
      <c r="J117"/>
      <c r="K117"/>
      <c r="L117"/>
    </row>
    <row r="118" spans="1:12" ht="22.5" customHeight="1">
      <c r="A118" s="11" t="s">
        <v>41</v>
      </c>
      <c r="B118" s="71" t="s">
        <v>11</v>
      </c>
      <c r="C118" s="70"/>
      <c r="D118" s="72">
        <f t="shared" si="12"/>
        <v>0</v>
      </c>
      <c r="E118" s="12" t="s">
        <v>23</v>
      </c>
      <c r="F118" s="70">
        <v>689</v>
      </c>
      <c r="G118" s="72" t="e">
        <f t="shared" si="13"/>
        <v>#DIV/0!</v>
      </c>
      <c r="H118" s="72">
        <f t="shared" si="14"/>
        <v>0.927721225830775</v>
      </c>
      <c r="J118"/>
      <c r="K118"/>
      <c r="L118"/>
    </row>
    <row r="119" spans="1:12" ht="22.5" customHeight="1">
      <c r="A119" s="11" t="s">
        <v>63</v>
      </c>
      <c r="B119" s="12" t="s">
        <v>98</v>
      </c>
      <c r="C119" s="70"/>
      <c r="D119" s="72">
        <f t="shared" si="12"/>
        <v>0</v>
      </c>
      <c r="E119" s="12" t="s">
        <v>24</v>
      </c>
      <c r="F119" s="70">
        <v>673</v>
      </c>
      <c r="G119" s="72" t="e">
        <f t="shared" si="13"/>
        <v>#DIV/0!</v>
      </c>
      <c r="H119" s="72">
        <f t="shared" si="14"/>
        <v>0.9061776269725859</v>
      </c>
      <c r="K119"/>
      <c r="L119"/>
    </row>
    <row r="120" spans="1:14" ht="22.5" customHeight="1">
      <c r="A120" s="11" t="s">
        <v>53</v>
      </c>
      <c r="B120" s="12" t="s">
        <v>99</v>
      </c>
      <c r="C120" s="70"/>
      <c r="D120" s="72">
        <f>C120/$C$93*100</f>
        <v>0</v>
      </c>
      <c r="E120" s="12" t="s">
        <v>25</v>
      </c>
      <c r="F120" s="70">
        <v>653</v>
      </c>
      <c r="G120" s="72" t="e">
        <f t="shared" si="13"/>
        <v>#DIV/0!</v>
      </c>
      <c r="H120" s="72">
        <f>F120/$F$93*100</f>
        <v>4.098412100671562</v>
      </c>
      <c r="J120"/>
      <c r="K120"/>
      <c r="L120"/>
      <c r="M120" s="27"/>
      <c r="N120" s="25"/>
    </row>
    <row r="121" spans="1:14" ht="22.5" customHeight="1">
      <c r="A121" s="81" t="s">
        <v>26</v>
      </c>
      <c r="B121" s="82"/>
      <c r="C121" s="83">
        <f>SUM(C101:C120)</f>
        <v>19</v>
      </c>
      <c r="D121" s="75">
        <f t="shared" si="12"/>
        <v>55.88235294117647</v>
      </c>
      <c r="E121" s="82"/>
      <c r="F121" s="83">
        <f>SUM(F101:F120)</f>
        <v>61748</v>
      </c>
      <c r="G121" s="75">
        <f t="shared" si="13"/>
        <v>324889.47368421056</v>
      </c>
      <c r="H121" s="75">
        <f t="shared" si="14"/>
        <v>83.1421338934669</v>
      </c>
      <c r="J121"/>
      <c r="K121"/>
      <c r="L121"/>
      <c r="N121" s="25"/>
    </row>
    <row r="122" spans="1:14" ht="22.5" customHeight="1">
      <c r="A122" s="81" t="s">
        <v>27</v>
      </c>
      <c r="B122" s="82"/>
      <c r="C122" s="83">
        <f>C123-C121</f>
        <v>15</v>
      </c>
      <c r="D122" s="75">
        <f t="shared" si="12"/>
        <v>44.11764705882353</v>
      </c>
      <c r="E122" s="82"/>
      <c r="F122" s="83">
        <f>F123-F121</f>
        <v>12520</v>
      </c>
      <c r="G122" s="75">
        <f t="shared" si="13"/>
        <v>83366.66666666666</v>
      </c>
      <c r="H122" s="75">
        <f t="shared" si="14"/>
        <v>16.857866106533095</v>
      </c>
      <c r="J122"/>
      <c r="K122"/>
      <c r="L122"/>
      <c r="N122" s="25"/>
    </row>
    <row r="123" spans="1:14" ht="22.5" customHeight="1">
      <c r="A123" s="81" t="s">
        <v>28</v>
      </c>
      <c r="B123" s="82"/>
      <c r="C123" s="76">
        <v>34</v>
      </c>
      <c r="D123" s="75">
        <f t="shared" si="12"/>
        <v>100</v>
      </c>
      <c r="E123" s="82"/>
      <c r="F123" s="76">
        <v>74268</v>
      </c>
      <c r="G123" s="75">
        <f t="shared" si="13"/>
        <v>218335.29411764708</v>
      </c>
      <c r="H123" s="75">
        <f t="shared" si="14"/>
        <v>100</v>
      </c>
      <c r="J123"/>
      <c r="K123"/>
      <c r="L123"/>
      <c r="N123" s="25"/>
    </row>
    <row r="124" spans="1:14" ht="22.5" customHeight="1">
      <c r="A124" s="77"/>
      <c r="B124" s="3"/>
      <c r="C124" s="3"/>
      <c r="D124" s="3"/>
      <c r="E124" s="3"/>
      <c r="F124" s="3"/>
      <c r="G124" s="3"/>
      <c r="H124" s="3"/>
      <c r="J124" s="28"/>
      <c r="K124"/>
      <c r="L124"/>
      <c r="N124" s="25"/>
    </row>
    <row r="125" spans="1:14" ht="22.5" customHeight="1">
      <c r="A125" s="79" t="s">
        <v>32</v>
      </c>
      <c r="B125" s="3"/>
      <c r="C125" s="3"/>
      <c r="D125" s="3"/>
      <c r="E125" s="3"/>
      <c r="F125" s="3"/>
      <c r="G125" s="3"/>
      <c r="H125" s="3"/>
      <c r="J125" s="28"/>
      <c r="K125"/>
      <c r="L125"/>
      <c r="N125" s="25"/>
    </row>
    <row r="126" spans="1:14" ht="33" customHeight="1">
      <c r="A126" s="3"/>
      <c r="B126" s="3"/>
      <c r="C126" s="3"/>
      <c r="D126" s="3"/>
      <c r="E126" s="3"/>
      <c r="F126" s="3"/>
      <c r="G126" s="3"/>
      <c r="H126" s="3"/>
      <c r="J126" s="28"/>
      <c r="K126"/>
      <c r="L126"/>
      <c r="N126" s="25"/>
    </row>
    <row r="127" spans="1:14" ht="33" customHeight="1">
      <c r="A127" s="3"/>
      <c r="B127" s="3"/>
      <c r="C127" s="3"/>
      <c r="D127" s="3"/>
      <c r="E127" s="3"/>
      <c r="F127" s="3"/>
      <c r="G127" s="3"/>
      <c r="H127" s="3"/>
      <c r="J127" s="28"/>
      <c r="K127"/>
      <c r="L127"/>
      <c r="N127" s="25"/>
    </row>
    <row r="128" spans="1:14" ht="24.75" customHeight="1">
      <c r="A128" s="95" t="s">
        <v>33</v>
      </c>
      <c r="B128" s="95"/>
      <c r="C128" s="95"/>
      <c r="D128" s="95"/>
      <c r="E128" s="95"/>
      <c r="F128" s="95"/>
      <c r="G128" s="95"/>
      <c r="H128" s="95"/>
      <c r="N128" s="25"/>
    </row>
    <row r="129" spans="1:14" ht="24.75" customHeight="1">
      <c r="A129" s="97" t="s">
        <v>101</v>
      </c>
      <c r="B129" s="97"/>
      <c r="C129" s="97"/>
      <c r="D129" s="97"/>
      <c r="E129" s="97"/>
      <c r="F129" s="97"/>
      <c r="G129" s="97"/>
      <c r="H129" s="97"/>
      <c r="M129" s="25"/>
      <c r="N129" s="25"/>
    </row>
    <row r="130" spans="1:13" ht="24.75" customHeight="1">
      <c r="A130" s="6"/>
      <c r="B130" s="6"/>
      <c r="C130" s="6"/>
      <c r="D130" s="6"/>
      <c r="E130" s="6"/>
      <c r="F130" s="6"/>
      <c r="G130" s="6"/>
      <c r="H130" s="6"/>
      <c r="M130" s="25"/>
    </row>
    <row r="131" spans="1:13" ht="24.75" customHeight="1">
      <c r="A131" s="2" t="s">
        <v>0</v>
      </c>
      <c r="B131" s="2" t="s">
        <v>1</v>
      </c>
      <c r="C131" s="2">
        <v>2021</v>
      </c>
      <c r="D131" s="2" t="s">
        <v>30</v>
      </c>
      <c r="E131" s="2" t="s">
        <v>1</v>
      </c>
      <c r="F131" s="2">
        <v>2022</v>
      </c>
      <c r="G131" s="68" t="s">
        <v>31</v>
      </c>
      <c r="H131" s="2" t="s">
        <v>30</v>
      </c>
      <c r="K131" s="32"/>
      <c r="L131" s="32"/>
      <c r="M131" s="25"/>
    </row>
    <row r="132" spans="1:12" ht="24.75" customHeight="1">
      <c r="A132" s="73" t="s">
        <v>35</v>
      </c>
      <c r="B132" s="71" t="s">
        <v>10</v>
      </c>
      <c r="C132" s="70"/>
      <c r="D132" s="72">
        <f>C132/$C$154*100</f>
        <v>0</v>
      </c>
      <c r="E132" s="71" t="s">
        <v>4</v>
      </c>
      <c r="F132" s="70">
        <v>48008</v>
      </c>
      <c r="G132" s="72" t="e">
        <f>(F132-C132)/C132*100</f>
        <v>#DIV/0!</v>
      </c>
      <c r="H132" s="72">
        <f>F132/$F$154*100</f>
        <v>25.283469999315354</v>
      </c>
      <c r="K132"/>
      <c r="L132"/>
    </row>
    <row r="133" spans="1:12" ht="24.75" customHeight="1">
      <c r="A133" s="87" t="s">
        <v>43</v>
      </c>
      <c r="B133" s="71" t="s">
        <v>11</v>
      </c>
      <c r="C133" s="70"/>
      <c r="D133" s="72">
        <f>C133/$C$154*100</f>
        <v>0</v>
      </c>
      <c r="E133" s="71" t="s">
        <v>5</v>
      </c>
      <c r="F133" s="70">
        <v>14785</v>
      </c>
      <c r="G133" s="72" t="e">
        <f aca="true" t="shared" si="15" ref="G133:G154">(F133-C133)/C133*100</f>
        <v>#DIV/0!</v>
      </c>
      <c r="H133" s="72">
        <f aca="true" t="shared" si="16" ref="H133:H151">F133/$F$154*100</f>
        <v>7.786537742457038</v>
      </c>
      <c r="K133"/>
      <c r="L133"/>
    </row>
    <row r="134" spans="1:12" ht="24.75" customHeight="1">
      <c r="A134" s="87" t="s">
        <v>49</v>
      </c>
      <c r="B134" s="71" t="s">
        <v>8</v>
      </c>
      <c r="C134" s="70"/>
      <c r="D134" s="72">
        <f aca="true" t="shared" si="17" ref="D134:D150">C134/$C$154*100</f>
        <v>0</v>
      </c>
      <c r="E134" s="71" t="s">
        <v>6</v>
      </c>
      <c r="F134" s="70">
        <v>14490</v>
      </c>
      <c r="G134" s="72" t="e">
        <f t="shared" si="15"/>
        <v>#DIV/0!</v>
      </c>
      <c r="H134" s="72">
        <f t="shared" si="16"/>
        <v>7.631175643436084</v>
      </c>
      <c r="K134"/>
      <c r="L134"/>
    </row>
    <row r="135" spans="1:12" ht="24.75" customHeight="1">
      <c r="A135" s="73" t="s">
        <v>42</v>
      </c>
      <c r="B135" s="12" t="s">
        <v>16</v>
      </c>
      <c r="C135" s="70"/>
      <c r="D135" s="72">
        <f t="shared" si="17"/>
        <v>0</v>
      </c>
      <c r="E135" s="71" t="s">
        <v>7</v>
      </c>
      <c r="F135" s="70">
        <v>13133</v>
      </c>
      <c r="G135" s="72" t="e">
        <f t="shared" si="15"/>
        <v>#DIV/0!</v>
      </c>
      <c r="H135" s="72">
        <f t="shared" si="16"/>
        <v>6.916509987939688</v>
      </c>
      <c r="K135"/>
      <c r="L135"/>
    </row>
    <row r="136" spans="1:12" ht="24.75" customHeight="1">
      <c r="A136" s="87" t="s">
        <v>44</v>
      </c>
      <c r="B136" s="12" t="s">
        <v>13</v>
      </c>
      <c r="C136" s="70"/>
      <c r="D136" s="72">
        <f t="shared" si="17"/>
        <v>0</v>
      </c>
      <c r="E136" s="71" t="s">
        <v>10</v>
      </c>
      <c r="F136" s="70">
        <v>11888</v>
      </c>
      <c r="G136" s="72" t="e">
        <f t="shared" si="15"/>
        <v>#DIV/0!</v>
      </c>
      <c r="H136" s="72">
        <f t="shared" si="16"/>
        <v>6.260829264952944</v>
      </c>
      <c r="J136" s="27"/>
      <c r="K136"/>
      <c r="L136"/>
    </row>
    <row r="137" spans="1:12" ht="24.75" customHeight="1">
      <c r="A137" s="73" t="s">
        <v>46</v>
      </c>
      <c r="B137" s="71" t="s">
        <v>6</v>
      </c>
      <c r="C137" s="70">
        <v>9</v>
      </c>
      <c r="D137" s="72">
        <f t="shared" si="17"/>
        <v>21.428571428571427</v>
      </c>
      <c r="E137" s="71" t="s">
        <v>8</v>
      </c>
      <c r="F137" s="70">
        <v>11879</v>
      </c>
      <c r="G137" s="72">
        <f t="shared" si="15"/>
        <v>131888.8888888889</v>
      </c>
      <c r="H137" s="72">
        <f t="shared" si="16"/>
        <v>6.256089404304848</v>
      </c>
      <c r="J137" s="27"/>
      <c r="K137"/>
      <c r="L137"/>
    </row>
    <row r="138" spans="1:12" ht="24.75" customHeight="1">
      <c r="A138" s="87" t="s">
        <v>3</v>
      </c>
      <c r="B138" s="12" t="s">
        <v>15</v>
      </c>
      <c r="C138" s="70"/>
      <c r="D138" s="72">
        <f t="shared" si="17"/>
        <v>0</v>
      </c>
      <c r="E138" s="71" t="s">
        <v>12</v>
      </c>
      <c r="F138" s="70">
        <v>11507</v>
      </c>
      <c r="G138" s="72" t="e">
        <f t="shared" si="15"/>
        <v>#DIV/0!</v>
      </c>
      <c r="H138" s="72">
        <f t="shared" si="16"/>
        <v>6.060175164183507</v>
      </c>
      <c r="J138" s="27"/>
      <c r="L138"/>
    </row>
    <row r="139" spans="1:12" ht="24.75" customHeight="1">
      <c r="A139" s="11" t="s">
        <v>58</v>
      </c>
      <c r="B139" s="12" t="s">
        <v>17</v>
      </c>
      <c r="C139" s="70"/>
      <c r="D139" s="72">
        <f t="shared" si="17"/>
        <v>0</v>
      </c>
      <c r="E139" s="71" t="s">
        <v>11</v>
      </c>
      <c r="F139" s="70">
        <v>7312</v>
      </c>
      <c r="G139" s="72" t="e">
        <f t="shared" si="15"/>
        <v>#DIV/0!</v>
      </c>
      <c r="H139" s="72">
        <f t="shared" si="16"/>
        <v>3.8508734509872076</v>
      </c>
      <c r="J139" s="27"/>
      <c r="L139"/>
    </row>
    <row r="140" spans="1:12" ht="24.75" customHeight="1">
      <c r="A140" s="73" t="s">
        <v>39</v>
      </c>
      <c r="B140" s="71" t="s">
        <v>14</v>
      </c>
      <c r="C140" s="70"/>
      <c r="D140" s="72">
        <f t="shared" si="17"/>
        <v>0</v>
      </c>
      <c r="E140" s="71" t="s">
        <v>9</v>
      </c>
      <c r="F140" s="70">
        <v>5195</v>
      </c>
      <c r="G140" s="72" t="e">
        <f t="shared" si="15"/>
        <v>#DIV/0!</v>
      </c>
      <c r="H140" s="72">
        <f t="shared" si="16"/>
        <v>2.7359528963181816</v>
      </c>
      <c r="J140" s="27"/>
      <c r="L140"/>
    </row>
    <row r="141" spans="1:12" ht="24.75" customHeight="1">
      <c r="A141" s="73" t="s">
        <v>47</v>
      </c>
      <c r="B141" s="71" t="s">
        <v>12</v>
      </c>
      <c r="C141" s="70"/>
      <c r="D141" s="72">
        <f t="shared" si="17"/>
        <v>0</v>
      </c>
      <c r="E141" s="71" t="s">
        <v>14</v>
      </c>
      <c r="F141" s="70">
        <v>3647</v>
      </c>
      <c r="G141" s="72" t="e">
        <f t="shared" si="15"/>
        <v>#DIV/0!</v>
      </c>
      <c r="H141" s="72">
        <f t="shared" si="16"/>
        <v>1.920696864845507</v>
      </c>
      <c r="J141" s="27"/>
      <c r="L141"/>
    </row>
    <row r="142" spans="1:12" ht="24.75" customHeight="1">
      <c r="A142" s="87" t="s">
        <v>50</v>
      </c>
      <c r="B142" s="12" t="s">
        <v>22</v>
      </c>
      <c r="C142" s="70"/>
      <c r="D142" s="72">
        <f t="shared" si="17"/>
        <v>0</v>
      </c>
      <c r="E142" s="12" t="s">
        <v>13</v>
      </c>
      <c r="F142" s="70">
        <v>2934</v>
      </c>
      <c r="G142" s="72" t="e">
        <f t="shared" si="15"/>
        <v>#DIV/0!</v>
      </c>
      <c r="H142" s="72">
        <f t="shared" si="16"/>
        <v>1.5451945712796045</v>
      </c>
      <c r="J142" s="27"/>
      <c r="L142"/>
    </row>
    <row r="143" spans="1:12" ht="24.75" customHeight="1">
      <c r="A143" s="87" t="s">
        <v>20</v>
      </c>
      <c r="B143" s="12" t="s">
        <v>21</v>
      </c>
      <c r="C143" s="70"/>
      <c r="D143" s="72">
        <f t="shared" si="17"/>
        <v>0</v>
      </c>
      <c r="E143" s="12" t="s">
        <v>15</v>
      </c>
      <c r="F143" s="70">
        <v>2590</v>
      </c>
      <c r="G143" s="72" t="e">
        <f t="shared" si="15"/>
        <v>#DIV/0!</v>
      </c>
      <c r="H143" s="72">
        <f t="shared" si="16"/>
        <v>1.3640265642856766</v>
      </c>
      <c r="J143" s="27"/>
      <c r="L143"/>
    </row>
    <row r="144" spans="1:12" ht="24.75" customHeight="1">
      <c r="A144" s="73" t="s">
        <v>37</v>
      </c>
      <c r="B144" s="71" t="s">
        <v>5</v>
      </c>
      <c r="C144" s="70">
        <v>10</v>
      </c>
      <c r="D144" s="72">
        <f t="shared" si="17"/>
        <v>23.809523809523807</v>
      </c>
      <c r="E144" s="12" t="s">
        <v>16</v>
      </c>
      <c r="F144" s="70">
        <v>2231</v>
      </c>
      <c r="G144" s="72">
        <f t="shared" si="15"/>
        <v>22210</v>
      </c>
      <c r="H144" s="72">
        <f t="shared" si="16"/>
        <v>1.1749587895449207</v>
      </c>
      <c r="J144" s="27"/>
      <c r="L144"/>
    </row>
    <row r="145" spans="1:12" ht="24.75" customHeight="1">
      <c r="A145" s="87" t="s">
        <v>41</v>
      </c>
      <c r="B145" s="71" t="s">
        <v>9</v>
      </c>
      <c r="C145" s="70"/>
      <c r="D145" s="72">
        <f t="shared" si="17"/>
        <v>0</v>
      </c>
      <c r="E145" s="12" t="s">
        <v>17</v>
      </c>
      <c r="F145" s="70">
        <v>2093</v>
      </c>
      <c r="G145" s="72" t="e">
        <f t="shared" si="15"/>
        <v>#DIV/0!</v>
      </c>
      <c r="H145" s="72">
        <f t="shared" si="16"/>
        <v>1.102280926274101</v>
      </c>
      <c r="J145" s="27"/>
      <c r="L145"/>
    </row>
    <row r="146" spans="1:12" ht="24.75" customHeight="1">
      <c r="A146" s="73" t="s">
        <v>70</v>
      </c>
      <c r="B146" s="12" t="s">
        <v>94</v>
      </c>
      <c r="C146" s="70"/>
      <c r="D146" s="72">
        <f t="shared" si="17"/>
        <v>0</v>
      </c>
      <c r="E146" s="12" t="s">
        <v>18</v>
      </c>
      <c r="F146" s="70">
        <v>1955</v>
      </c>
      <c r="G146" s="72" t="e">
        <f t="shared" si="15"/>
        <v>#DIV/0!</v>
      </c>
      <c r="H146" s="72">
        <f t="shared" si="16"/>
        <v>1.029603063003281</v>
      </c>
      <c r="J146" s="27"/>
      <c r="L146"/>
    </row>
    <row r="147" spans="1:12" ht="24.75" customHeight="1">
      <c r="A147" s="87" t="s">
        <v>68</v>
      </c>
      <c r="B147" s="12" t="s">
        <v>97</v>
      </c>
      <c r="C147" s="70"/>
      <c r="D147" s="72">
        <f t="shared" si="17"/>
        <v>0</v>
      </c>
      <c r="E147" s="12" t="s">
        <v>21</v>
      </c>
      <c r="F147" s="70">
        <v>1944</v>
      </c>
      <c r="G147" s="72" t="e">
        <f t="shared" si="15"/>
        <v>#DIV/0!</v>
      </c>
      <c r="H147" s="72">
        <f t="shared" si="16"/>
        <v>1.0238098999889402</v>
      </c>
      <c r="J147" s="27"/>
      <c r="L147"/>
    </row>
    <row r="148" spans="1:14" ht="24.75" customHeight="1">
      <c r="A148" s="87" t="s">
        <v>51</v>
      </c>
      <c r="B148" s="71" t="s">
        <v>7</v>
      </c>
      <c r="C148" s="70">
        <v>8</v>
      </c>
      <c r="D148" s="72">
        <f t="shared" si="17"/>
        <v>19.047619047619047</v>
      </c>
      <c r="E148" s="12" t="s">
        <v>22</v>
      </c>
      <c r="F148" s="70">
        <v>1898</v>
      </c>
      <c r="G148" s="72">
        <f t="shared" si="15"/>
        <v>23625</v>
      </c>
      <c r="H148" s="72">
        <f t="shared" si="16"/>
        <v>0.9995839455653337</v>
      </c>
      <c r="J148"/>
      <c r="K148" s="21"/>
      <c r="L148" s="27"/>
      <c r="M148" s="27"/>
      <c r="N148" s="25"/>
    </row>
    <row r="149" spans="1:14" ht="24.75" customHeight="1">
      <c r="A149" s="87" t="s">
        <v>95</v>
      </c>
      <c r="B149" s="12" t="s">
        <v>96</v>
      </c>
      <c r="C149" s="70"/>
      <c r="D149" s="72">
        <f t="shared" si="17"/>
        <v>0</v>
      </c>
      <c r="E149" s="12" t="s">
        <v>23</v>
      </c>
      <c r="F149" s="70">
        <v>1826</v>
      </c>
      <c r="G149" s="72" t="e">
        <f t="shared" si="15"/>
        <v>#DIV/0!</v>
      </c>
      <c r="H149" s="72">
        <f t="shared" si="16"/>
        <v>0.9616650603805581</v>
      </c>
      <c r="J149"/>
      <c r="K149" s="21"/>
      <c r="L149" s="27"/>
      <c r="M149" s="27"/>
      <c r="N149" s="25"/>
    </row>
    <row r="150" spans="1:14" ht="24.75" customHeight="1">
      <c r="A150" s="11" t="s">
        <v>63</v>
      </c>
      <c r="B150" s="12" t="s">
        <v>98</v>
      </c>
      <c r="C150" s="70"/>
      <c r="D150" s="72">
        <f t="shared" si="17"/>
        <v>0</v>
      </c>
      <c r="E150" s="12" t="s">
        <v>24</v>
      </c>
      <c r="F150" s="70">
        <v>1765</v>
      </c>
      <c r="G150" s="72" t="e">
        <f t="shared" si="15"/>
        <v>#DIV/0!</v>
      </c>
      <c r="H150" s="72">
        <f t="shared" si="16"/>
        <v>0.9295393382101234</v>
      </c>
      <c r="J150"/>
      <c r="K150" s="21"/>
      <c r="L150" s="27"/>
      <c r="M150" s="27"/>
      <c r="N150" s="25"/>
    </row>
    <row r="151" spans="1:14" ht="24.75" customHeight="1">
      <c r="A151" s="87" t="s">
        <v>84</v>
      </c>
      <c r="B151" s="12" t="s">
        <v>102</v>
      </c>
      <c r="C151" s="70"/>
      <c r="D151" s="72">
        <f>C151/$C$154*100</f>
        <v>0</v>
      </c>
      <c r="E151" s="12" t="s">
        <v>25</v>
      </c>
      <c r="F151" s="70">
        <v>1605</v>
      </c>
      <c r="G151" s="72" t="e">
        <f t="shared" si="15"/>
        <v>#DIV/0!</v>
      </c>
      <c r="H151" s="72">
        <f t="shared" si="16"/>
        <v>0.845275148910622</v>
      </c>
      <c r="K151"/>
      <c r="L151"/>
      <c r="M151" s="27"/>
      <c r="N151" s="25"/>
    </row>
    <row r="152" spans="1:14" ht="24.75" customHeight="1">
      <c r="A152" s="81" t="s">
        <v>26</v>
      </c>
      <c r="B152" s="82"/>
      <c r="C152" s="83">
        <f>SUM(C132:C151)</f>
        <v>27</v>
      </c>
      <c r="D152" s="72">
        <f>C152/$C$154*100</f>
        <v>64.28571428571429</v>
      </c>
      <c r="E152" s="82"/>
      <c r="F152" s="83">
        <f>SUM(F132:F151)</f>
        <v>162685</v>
      </c>
      <c r="G152" s="75">
        <f>(F152-C152)/C152*100</f>
        <v>602437.0370370371</v>
      </c>
      <c r="H152" s="72">
        <f>F152/$F$154*100</f>
        <v>85.67824772618351</v>
      </c>
      <c r="K152"/>
      <c r="L152"/>
      <c r="N152" s="25"/>
    </row>
    <row r="153" spans="1:14" ht="24.75" customHeight="1">
      <c r="A153" s="81" t="s">
        <v>27</v>
      </c>
      <c r="B153" s="82"/>
      <c r="C153" s="84">
        <f>C154-C152</f>
        <v>15</v>
      </c>
      <c r="D153" s="72">
        <f>C153/$C$154*100</f>
        <v>35.714285714285715</v>
      </c>
      <c r="E153" s="82"/>
      <c r="F153" s="84">
        <f>F154-F152</f>
        <v>27194</v>
      </c>
      <c r="G153" s="75">
        <f>(F153-C153)/C153*100</f>
        <v>181193.33333333334</v>
      </c>
      <c r="H153" s="72">
        <f>F153/$F$154*100</f>
        <v>14.321752273816482</v>
      </c>
      <c r="K153"/>
      <c r="L153"/>
      <c r="N153" s="25"/>
    </row>
    <row r="154" spans="1:14" ht="24.75" customHeight="1">
      <c r="A154" s="81" t="s">
        <v>28</v>
      </c>
      <c r="B154" s="82"/>
      <c r="C154" s="76">
        <v>42</v>
      </c>
      <c r="D154" s="75">
        <f>C154/$C$154*100</f>
        <v>100</v>
      </c>
      <c r="E154" s="82"/>
      <c r="F154" s="76">
        <v>189879</v>
      </c>
      <c r="G154" s="75">
        <f t="shared" si="15"/>
        <v>451992.85714285716</v>
      </c>
      <c r="H154" s="75">
        <f>F154/$F$154*100</f>
        <v>100</v>
      </c>
      <c r="K154"/>
      <c r="L154"/>
      <c r="N154" s="25"/>
    </row>
    <row r="155" spans="1:14" ht="33" customHeight="1">
      <c r="A155" s="79" t="s">
        <v>32</v>
      </c>
      <c r="B155" s="3"/>
      <c r="C155" s="3"/>
      <c r="D155" s="3"/>
      <c r="E155" s="3"/>
      <c r="F155" s="3"/>
      <c r="G155" s="3"/>
      <c r="H155" s="3"/>
      <c r="K155"/>
      <c r="L155"/>
      <c r="N155" s="25"/>
    </row>
    <row r="156" spans="1:14" ht="33" customHeight="1">
      <c r="A156" s="42"/>
      <c r="B156" s="80"/>
      <c r="C156" s="80"/>
      <c r="D156" s="80"/>
      <c r="E156" s="80"/>
      <c r="F156" s="80"/>
      <c r="G156" s="80"/>
      <c r="H156" s="80"/>
      <c r="K156"/>
      <c r="L156"/>
      <c r="N156" s="25"/>
    </row>
    <row r="157" spans="1:14" ht="33" customHeight="1">
      <c r="A157" s="6"/>
      <c r="B157" s="6"/>
      <c r="C157" s="6"/>
      <c r="D157" s="6"/>
      <c r="E157" s="6"/>
      <c r="F157" s="6"/>
      <c r="G157" s="6"/>
      <c r="H157" s="6"/>
      <c r="K157"/>
      <c r="L157"/>
      <c r="N157" s="25"/>
    </row>
    <row r="158" spans="1:14" ht="33" customHeight="1">
      <c r="A158" s="95" t="s">
        <v>33</v>
      </c>
      <c r="B158" s="95"/>
      <c r="C158" s="95"/>
      <c r="D158" s="95"/>
      <c r="E158" s="95"/>
      <c r="F158" s="95"/>
      <c r="G158" s="95"/>
      <c r="H158" s="95"/>
      <c r="I158" s="32"/>
      <c r="K158"/>
      <c r="L158"/>
      <c r="N158" s="25"/>
    </row>
    <row r="159" spans="1:14" ht="24.75" customHeight="1">
      <c r="A159" s="97" t="s">
        <v>103</v>
      </c>
      <c r="B159" s="97"/>
      <c r="C159" s="97"/>
      <c r="D159" s="97"/>
      <c r="E159" s="97"/>
      <c r="F159" s="97"/>
      <c r="G159" s="97"/>
      <c r="H159" s="97"/>
      <c r="I159" s="24"/>
      <c r="K159"/>
      <c r="L159"/>
      <c r="N159" s="25"/>
    </row>
    <row r="160" spans="1:14" ht="12.75" customHeight="1">
      <c r="A160" s="6"/>
      <c r="B160" s="6"/>
      <c r="C160" s="6"/>
      <c r="D160" s="6"/>
      <c r="E160" s="6"/>
      <c r="F160" s="6"/>
      <c r="G160" s="6"/>
      <c r="H160" s="6"/>
      <c r="I160" s="24"/>
      <c r="J160"/>
      <c r="K160"/>
      <c r="L160"/>
      <c r="N160" s="25"/>
    </row>
    <row r="161" spans="1:12" ht="24.75" customHeight="1">
      <c r="A161" s="2" t="s">
        <v>0</v>
      </c>
      <c r="B161" s="2" t="s">
        <v>1</v>
      </c>
      <c r="C161" s="2">
        <v>2021</v>
      </c>
      <c r="D161" s="2" t="s">
        <v>30</v>
      </c>
      <c r="E161" s="2" t="s">
        <v>1</v>
      </c>
      <c r="F161" s="2">
        <v>2022</v>
      </c>
      <c r="G161" s="68" t="s">
        <v>31</v>
      </c>
      <c r="H161" s="2" t="s">
        <v>30</v>
      </c>
      <c r="I161" s="24"/>
      <c r="K161"/>
      <c r="L161"/>
    </row>
    <row r="162" spans="1:12" ht="24.75" customHeight="1">
      <c r="A162" s="73" t="s">
        <v>35</v>
      </c>
      <c r="B162" s="71" t="s">
        <v>10</v>
      </c>
      <c r="C162" s="70"/>
      <c r="D162" s="72">
        <f>C162/$C$184*100</f>
        <v>0</v>
      </c>
      <c r="E162" s="71" t="s">
        <v>4</v>
      </c>
      <c r="F162" s="70">
        <v>107946</v>
      </c>
      <c r="G162" s="72" t="e">
        <f>(F162-C162)/C162*100</f>
        <v>#DIV/0!</v>
      </c>
      <c r="H162" s="72">
        <f>F162/$F$184*100</f>
        <v>29.05648391403592</v>
      </c>
      <c r="I162" s="24"/>
      <c r="J162"/>
      <c r="K162"/>
      <c r="L162"/>
    </row>
    <row r="163" spans="1:12" ht="24.75" customHeight="1">
      <c r="A163" s="87" t="s">
        <v>49</v>
      </c>
      <c r="B163" s="71" t="s">
        <v>8</v>
      </c>
      <c r="C163" s="70"/>
      <c r="D163" s="72">
        <f>C163/$C$184*100</f>
        <v>0</v>
      </c>
      <c r="E163" s="71" t="s">
        <v>5</v>
      </c>
      <c r="F163" s="70">
        <v>31742</v>
      </c>
      <c r="G163" s="72" t="e">
        <f aca="true" t="shared" si="18" ref="G163:G180">(F163-C163)/C163*100</f>
        <v>#DIV/0!</v>
      </c>
      <c r="H163" s="72">
        <f aca="true" t="shared" si="19" ref="H163:H183">F163/$F$184*100</f>
        <v>8.544187949524098</v>
      </c>
      <c r="I163" s="24"/>
      <c r="J163"/>
      <c r="K163"/>
      <c r="L163"/>
    </row>
    <row r="164" spans="1:12" ht="24.75" customHeight="1">
      <c r="A164" s="87" t="s">
        <v>43</v>
      </c>
      <c r="B164" s="71" t="s">
        <v>11</v>
      </c>
      <c r="C164" s="70"/>
      <c r="D164" s="72">
        <f aca="true" t="shared" si="20" ref="D164:D184">C164/$C$184*100</f>
        <v>0</v>
      </c>
      <c r="E164" s="71" t="s">
        <v>6</v>
      </c>
      <c r="F164" s="70">
        <v>26223</v>
      </c>
      <c r="G164" s="72" t="e">
        <f t="shared" si="18"/>
        <v>#DIV/0!</v>
      </c>
      <c r="H164" s="72">
        <f t="shared" si="19"/>
        <v>7.05860502174943</v>
      </c>
      <c r="I164" s="24"/>
      <c r="J164"/>
      <c r="K164"/>
      <c r="L164"/>
    </row>
    <row r="165" spans="1:12" ht="24.75" customHeight="1">
      <c r="A165" s="73" t="s">
        <v>42</v>
      </c>
      <c r="B165" s="12" t="s">
        <v>16</v>
      </c>
      <c r="C165" s="70"/>
      <c r="D165" s="72">
        <f>C165/$C$184*100</f>
        <v>0</v>
      </c>
      <c r="E165" s="71" t="s">
        <v>7</v>
      </c>
      <c r="F165" s="70">
        <v>26156</v>
      </c>
      <c r="G165" s="72" t="e">
        <f>(F165-C165)/C165*100</f>
        <v>#DIV/0!</v>
      </c>
      <c r="H165" s="72">
        <f t="shared" si="19"/>
        <v>7.040570222662475</v>
      </c>
      <c r="I165" s="24"/>
      <c r="J165"/>
      <c r="K165"/>
      <c r="L165"/>
    </row>
    <row r="166" spans="1:12" ht="24.75" customHeight="1">
      <c r="A166" s="73" t="s">
        <v>46</v>
      </c>
      <c r="B166" s="71" t="s">
        <v>6</v>
      </c>
      <c r="C166" s="70">
        <v>9</v>
      </c>
      <c r="D166" s="72">
        <f>C166/$C$184*100</f>
        <v>20.930232558139537</v>
      </c>
      <c r="E166" s="71" t="s">
        <v>10</v>
      </c>
      <c r="F166" s="70">
        <v>22028</v>
      </c>
      <c r="G166" s="72">
        <f t="shared" si="18"/>
        <v>244655.55555555556</v>
      </c>
      <c r="H166" s="72">
        <f t="shared" si="19"/>
        <v>5.929411258021448</v>
      </c>
      <c r="I166" s="24"/>
      <c r="J166"/>
      <c r="K166"/>
      <c r="L166"/>
    </row>
    <row r="167" spans="1:12" ht="24.75" customHeight="1">
      <c r="A167" s="87" t="s">
        <v>3</v>
      </c>
      <c r="B167" s="12" t="s">
        <v>15</v>
      </c>
      <c r="C167" s="70"/>
      <c r="D167" s="72">
        <f t="shared" si="20"/>
        <v>0</v>
      </c>
      <c r="E167" s="71" t="s">
        <v>8</v>
      </c>
      <c r="F167" s="70">
        <v>19225</v>
      </c>
      <c r="G167" s="72" t="e">
        <f t="shared" si="18"/>
        <v>#DIV/0!</v>
      </c>
      <c r="H167" s="72">
        <f t="shared" si="19"/>
        <v>5.174910633532883</v>
      </c>
      <c r="I167" s="24"/>
      <c r="J167"/>
      <c r="K167"/>
      <c r="L167"/>
    </row>
    <row r="168" spans="1:12" ht="24.75" customHeight="1">
      <c r="A168" s="87" t="s">
        <v>44</v>
      </c>
      <c r="B168" s="12" t="s">
        <v>13</v>
      </c>
      <c r="C168" s="70"/>
      <c r="D168" s="72">
        <f>C168/$C$184*100</f>
        <v>0</v>
      </c>
      <c r="E168" s="71" t="s">
        <v>12</v>
      </c>
      <c r="F168" s="70">
        <v>19178</v>
      </c>
      <c r="G168" s="72" t="e">
        <f t="shared" si="18"/>
        <v>#DIV/0!</v>
      </c>
      <c r="H168" s="72">
        <f t="shared" si="19"/>
        <v>5.162259356561437</v>
      </c>
      <c r="I168" s="24"/>
      <c r="J168"/>
      <c r="K168"/>
      <c r="L168"/>
    </row>
    <row r="169" spans="1:12" ht="24.75" customHeight="1">
      <c r="A169" s="87" t="s">
        <v>58</v>
      </c>
      <c r="B169" s="12" t="s">
        <v>17</v>
      </c>
      <c r="C169" s="70"/>
      <c r="D169" s="72">
        <f t="shared" si="20"/>
        <v>0</v>
      </c>
      <c r="E169" s="71" t="s">
        <v>11</v>
      </c>
      <c r="F169" s="70">
        <v>11342</v>
      </c>
      <c r="G169" s="72" t="e">
        <f t="shared" si="18"/>
        <v>#DIV/0!</v>
      </c>
      <c r="H169" s="72">
        <f t="shared" si="19"/>
        <v>3.052995391705069</v>
      </c>
      <c r="I169" s="21"/>
      <c r="J169"/>
      <c r="K169"/>
      <c r="L169"/>
    </row>
    <row r="170" spans="1:12" ht="24.75" customHeight="1">
      <c r="A170" s="73" t="s">
        <v>39</v>
      </c>
      <c r="B170" s="71" t="s">
        <v>14</v>
      </c>
      <c r="C170" s="70"/>
      <c r="D170" s="72">
        <f t="shared" si="20"/>
        <v>0</v>
      </c>
      <c r="E170" s="71" t="s">
        <v>9</v>
      </c>
      <c r="F170" s="70">
        <v>10900</v>
      </c>
      <c r="G170" s="72" t="e">
        <f t="shared" si="18"/>
        <v>#DIV/0!</v>
      </c>
      <c r="H170" s="72">
        <f t="shared" si="19"/>
        <v>2.934019552952323</v>
      </c>
      <c r="I170" s="24"/>
      <c r="J170"/>
      <c r="K170"/>
      <c r="L170"/>
    </row>
    <row r="171" spans="1:12" ht="24.75" customHeight="1">
      <c r="A171" s="87" t="s">
        <v>61</v>
      </c>
      <c r="B171" s="12" t="s">
        <v>24</v>
      </c>
      <c r="C171" s="70"/>
      <c r="D171" s="72">
        <f t="shared" si="20"/>
        <v>0</v>
      </c>
      <c r="E171" s="71" t="s">
        <v>14</v>
      </c>
      <c r="F171" s="70">
        <v>6110</v>
      </c>
      <c r="G171" s="72" t="e">
        <f t="shared" si="18"/>
        <v>#DIV/0!</v>
      </c>
      <c r="H171" s="72">
        <f t="shared" si="19"/>
        <v>1.6446660062879537</v>
      </c>
      <c r="I171" s="21"/>
      <c r="J171"/>
      <c r="K171"/>
      <c r="L171"/>
    </row>
    <row r="172" spans="1:12" ht="24.75" customHeight="1">
      <c r="A172" s="73" t="s">
        <v>47</v>
      </c>
      <c r="B172" s="71" t="s">
        <v>12</v>
      </c>
      <c r="C172" s="70"/>
      <c r="D172" s="72">
        <f t="shared" si="20"/>
        <v>0</v>
      </c>
      <c r="E172" s="12" t="s">
        <v>13</v>
      </c>
      <c r="F172" s="70">
        <v>5835</v>
      </c>
      <c r="G172" s="72" t="e">
        <f t="shared" si="18"/>
        <v>#DIV/0!</v>
      </c>
      <c r="H172" s="72">
        <f t="shared" si="19"/>
        <v>1.570642577199707</v>
      </c>
      <c r="I172" s="21"/>
      <c r="J172"/>
      <c r="K172"/>
      <c r="L172"/>
    </row>
    <row r="173" spans="1:12" ht="24.75" customHeight="1">
      <c r="A173" s="87" t="s">
        <v>20</v>
      </c>
      <c r="B173" s="12" t="s">
        <v>21</v>
      </c>
      <c r="C173" s="70"/>
      <c r="D173" s="72">
        <f t="shared" si="20"/>
        <v>0</v>
      </c>
      <c r="E173" s="12" t="s">
        <v>15</v>
      </c>
      <c r="F173" s="70">
        <v>5780</v>
      </c>
      <c r="G173" s="72" t="e">
        <f t="shared" si="18"/>
        <v>#DIV/0!</v>
      </c>
      <c r="H173" s="72">
        <f t="shared" si="19"/>
        <v>1.5558378913820579</v>
      </c>
      <c r="I173" s="21"/>
      <c r="J173"/>
      <c r="K173"/>
      <c r="L173"/>
    </row>
    <row r="174" spans="1:12" ht="24.75" customHeight="1">
      <c r="A174" s="73" t="s">
        <v>37</v>
      </c>
      <c r="B174" s="71" t="s">
        <v>5</v>
      </c>
      <c r="C174" s="70">
        <v>10</v>
      </c>
      <c r="D174" s="72">
        <f t="shared" si="20"/>
        <v>23.25581395348837</v>
      </c>
      <c r="E174" s="12" t="s">
        <v>16</v>
      </c>
      <c r="F174" s="70">
        <v>4736</v>
      </c>
      <c r="G174" s="72">
        <f t="shared" si="18"/>
        <v>47260</v>
      </c>
      <c r="H174" s="72">
        <f t="shared" si="19"/>
        <v>1.274818036952496</v>
      </c>
      <c r="I174" s="21"/>
      <c r="J174"/>
      <c r="K174"/>
      <c r="L174"/>
    </row>
    <row r="175" spans="1:13" ht="24.75" customHeight="1">
      <c r="A175" s="87" t="s">
        <v>50</v>
      </c>
      <c r="B175" s="12" t="s">
        <v>22</v>
      </c>
      <c r="C175" s="70"/>
      <c r="D175" s="72">
        <f t="shared" si="20"/>
        <v>0</v>
      </c>
      <c r="E175" s="12" t="s">
        <v>17</v>
      </c>
      <c r="F175" s="70">
        <v>4545</v>
      </c>
      <c r="G175" s="72" t="e">
        <f t="shared" si="18"/>
        <v>#DIV/0!</v>
      </c>
      <c r="H175" s="72">
        <f t="shared" si="19"/>
        <v>1.2234054007493862</v>
      </c>
      <c r="I175" s="21"/>
      <c r="J175" s="28"/>
      <c r="K175" s="24"/>
      <c r="L175" s="27"/>
      <c r="M175" s="27"/>
    </row>
    <row r="176" spans="1:13" ht="24.75" customHeight="1">
      <c r="A176" s="87" t="s">
        <v>41</v>
      </c>
      <c r="B176" s="71" t="s">
        <v>9</v>
      </c>
      <c r="C176" s="70"/>
      <c r="D176" s="72">
        <f t="shared" si="20"/>
        <v>0</v>
      </c>
      <c r="E176" s="12" t="s">
        <v>18</v>
      </c>
      <c r="F176" s="70">
        <v>4510</v>
      </c>
      <c r="G176" s="72" t="e">
        <f t="shared" si="18"/>
        <v>#DIV/0!</v>
      </c>
      <c r="H176" s="72">
        <f t="shared" si="19"/>
        <v>1.2139842370472458</v>
      </c>
      <c r="I176" s="21"/>
      <c r="J176" s="27"/>
      <c r="K176" s="24"/>
      <c r="L176" s="27"/>
      <c r="M176" s="27"/>
    </row>
    <row r="177" spans="1:13" ht="24.75" customHeight="1">
      <c r="A177" s="87" t="s">
        <v>51</v>
      </c>
      <c r="B177" s="71" t="s">
        <v>7</v>
      </c>
      <c r="C177" s="70">
        <v>8</v>
      </c>
      <c r="D177" s="72">
        <f t="shared" si="20"/>
        <v>18.6046511627907</v>
      </c>
      <c r="E177" s="12" t="s">
        <v>21</v>
      </c>
      <c r="F177" s="70">
        <v>3722</v>
      </c>
      <c r="G177" s="72">
        <f t="shared" si="18"/>
        <v>46425</v>
      </c>
      <c r="H177" s="72">
        <f t="shared" si="19"/>
        <v>1.001873465696197</v>
      </c>
      <c r="I177" s="21"/>
      <c r="J177" s="27"/>
      <c r="K177" s="21"/>
      <c r="L177" s="27"/>
      <c r="M177" s="27"/>
    </row>
    <row r="178" spans="1:13" ht="24.75" customHeight="1">
      <c r="A178" s="87" t="s">
        <v>68</v>
      </c>
      <c r="B178" s="12" t="s">
        <v>97</v>
      </c>
      <c r="C178" s="70"/>
      <c r="D178" s="72">
        <f t="shared" si="20"/>
        <v>0</v>
      </c>
      <c r="E178" s="12" t="s">
        <v>22</v>
      </c>
      <c r="F178" s="70">
        <v>3656</v>
      </c>
      <c r="G178" s="72" t="e">
        <f t="shared" si="18"/>
        <v>#DIV/0!</v>
      </c>
      <c r="H178" s="72">
        <f t="shared" si="19"/>
        <v>0.9841078427150179</v>
      </c>
      <c r="I178" s="21"/>
      <c r="J178" s="27"/>
      <c r="K178" s="21"/>
      <c r="L178" s="27"/>
      <c r="M178" s="27"/>
    </row>
    <row r="179" spans="1:13" ht="24.75" customHeight="1">
      <c r="A179" s="73" t="s">
        <v>70</v>
      </c>
      <c r="B179" s="12" t="s">
        <v>94</v>
      </c>
      <c r="C179" s="70"/>
      <c r="D179" s="72">
        <f t="shared" si="20"/>
        <v>0</v>
      </c>
      <c r="E179" s="12" t="s">
        <v>23</v>
      </c>
      <c r="F179" s="70">
        <v>3581</v>
      </c>
      <c r="G179" s="72" t="e">
        <f t="shared" si="18"/>
        <v>#DIV/0!</v>
      </c>
      <c r="H179" s="72">
        <f t="shared" si="19"/>
        <v>0.9639196347818596</v>
      </c>
      <c r="I179" s="21"/>
      <c r="J179" s="27"/>
      <c r="K179" s="21"/>
      <c r="L179" s="27"/>
      <c r="M179" s="27"/>
    </row>
    <row r="180" spans="1:14" ht="24.75" customHeight="1">
      <c r="A180" s="11" t="s">
        <v>63</v>
      </c>
      <c r="B180" s="12" t="s">
        <v>98</v>
      </c>
      <c r="C180" s="70"/>
      <c r="D180" s="72">
        <f>C180/$C$184*100</f>
        <v>0</v>
      </c>
      <c r="E180" s="12" t="s">
        <v>24</v>
      </c>
      <c r="F180" s="70">
        <v>2996</v>
      </c>
      <c r="G180" s="72" t="e">
        <f t="shared" si="18"/>
        <v>#DIV/0!</v>
      </c>
      <c r="H180" s="72">
        <f>F180/$F$184*100</f>
        <v>0.8064516129032258</v>
      </c>
      <c r="I180" s="35"/>
      <c r="M180" s="27"/>
      <c r="N180" s="25"/>
    </row>
    <row r="181" spans="1:14" ht="24.75" customHeight="1">
      <c r="A181" s="87" t="s">
        <v>95</v>
      </c>
      <c r="B181" s="12" t="s">
        <v>96</v>
      </c>
      <c r="C181" s="70"/>
      <c r="D181" s="72">
        <f>C181/$C$184*100</f>
        <v>0</v>
      </c>
      <c r="E181" s="12" t="s">
        <v>25</v>
      </c>
      <c r="F181" s="70">
        <v>2983</v>
      </c>
      <c r="G181" s="72" t="e">
        <f>(F181-C181)/C181*100</f>
        <v>#DIV/0!</v>
      </c>
      <c r="H181" s="72">
        <f>F181/$F$184*100</f>
        <v>0.802952323528145</v>
      </c>
      <c r="I181" s="35"/>
      <c r="J181"/>
      <c r="M181" s="25"/>
      <c r="N181" s="25"/>
    </row>
    <row r="182" spans="1:14" ht="24.75" customHeight="1">
      <c r="A182" s="81" t="s">
        <v>26</v>
      </c>
      <c r="B182" s="82"/>
      <c r="C182" s="83">
        <f>SUM(C162:C181)</f>
        <v>27</v>
      </c>
      <c r="D182" s="72">
        <f t="shared" si="20"/>
        <v>62.7906976744186</v>
      </c>
      <c r="E182" s="82"/>
      <c r="F182" s="83">
        <f>SUM(F162:F181)</f>
        <v>323194</v>
      </c>
      <c r="G182" s="75">
        <f>(F182-C182)/C182*100</f>
        <v>1196914.8148148148</v>
      </c>
      <c r="H182" s="72">
        <f t="shared" si="19"/>
        <v>86.99610232998836</v>
      </c>
      <c r="I182" s="35"/>
      <c r="J182"/>
      <c r="M182" s="25"/>
      <c r="N182" s="25"/>
    </row>
    <row r="183" spans="1:14" ht="24.75" customHeight="1">
      <c r="A183" s="81" t="s">
        <v>52</v>
      </c>
      <c r="B183" s="82"/>
      <c r="C183" s="84">
        <v>16</v>
      </c>
      <c r="D183" s="72">
        <f t="shared" si="20"/>
        <v>37.2093023255814</v>
      </c>
      <c r="E183" s="82"/>
      <c r="F183" s="84">
        <f>F184-F182</f>
        <v>48310</v>
      </c>
      <c r="G183" s="75">
        <f>(F183-C183)/C183*100</f>
        <v>301837.5</v>
      </c>
      <c r="H183" s="72">
        <f t="shared" si="19"/>
        <v>13.003897670011627</v>
      </c>
      <c r="J183"/>
      <c r="K183"/>
      <c r="L183"/>
      <c r="N183" s="25"/>
    </row>
    <row r="184" spans="1:14" ht="24.75" customHeight="1">
      <c r="A184" s="81" t="s">
        <v>28</v>
      </c>
      <c r="B184" s="82"/>
      <c r="C184" s="76">
        <v>43</v>
      </c>
      <c r="D184" s="72">
        <f t="shared" si="20"/>
        <v>100</v>
      </c>
      <c r="E184" s="82"/>
      <c r="F184" s="76">
        <v>371504</v>
      </c>
      <c r="G184" s="75">
        <f>(F184-C184)/C184*100</f>
        <v>863862.7906976744</v>
      </c>
      <c r="H184" s="75">
        <f>F184/$F$184*100</f>
        <v>100</v>
      </c>
      <c r="J184"/>
      <c r="K184"/>
      <c r="L184"/>
      <c r="N184" s="25"/>
    </row>
    <row r="185" spans="1:14" ht="15.75">
      <c r="A185" s="85"/>
      <c r="B185" s="3"/>
      <c r="C185" s="3"/>
      <c r="D185" s="3"/>
      <c r="E185" s="3"/>
      <c r="F185" s="3"/>
      <c r="G185" s="3"/>
      <c r="H185" s="3"/>
      <c r="J185"/>
      <c r="K185"/>
      <c r="L185"/>
      <c r="N185" s="25"/>
    </row>
    <row r="186" spans="1:14" ht="24.75" customHeight="1">
      <c r="A186" s="79" t="s">
        <v>32</v>
      </c>
      <c r="B186" s="3"/>
      <c r="C186" s="3"/>
      <c r="D186" s="3"/>
      <c r="E186" s="3"/>
      <c r="F186" s="3"/>
      <c r="G186" s="3"/>
      <c r="H186" s="3"/>
      <c r="J186"/>
      <c r="K186"/>
      <c r="L186"/>
      <c r="N186" s="25"/>
    </row>
    <row r="187" spans="1:14" ht="24.75" customHeight="1">
      <c r="A187" s="79"/>
      <c r="B187" s="3"/>
      <c r="C187" s="3"/>
      <c r="D187" s="3"/>
      <c r="E187" s="3"/>
      <c r="F187" s="3"/>
      <c r="G187" s="3"/>
      <c r="H187" s="3"/>
      <c r="J187"/>
      <c r="K187"/>
      <c r="L187"/>
      <c r="N187" s="25"/>
    </row>
    <row r="188" spans="1:14" ht="24.75" customHeight="1">
      <c r="A188" s="43"/>
      <c r="B188" s="43"/>
      <c r="C188" s="43"/>
      <c r="D188" s="43"/>
      <c r="E188" s="43"/>
      <c r="F188" s="44"/>
      <c r="G188" s="43"/>
      <c r="H188" s="43"/>
      <c r="J188"/>
      <c r="M188" s="25"/>
      <c r="N188" s="25"/>
    </row>
    <row r="189" spans="1:14" ht="24.75" customHeight="1">
      <c r="A189" s="95" t="s">
        <v>34</v>
      </c>
      <c r="B189" s="95"/>
      <c r="C189" s="95"/>
      <c r="D189" s="95"/>
      <c r="E189" s="95"/>
      <c r="F189" s="95"/>
      <c r="G189" s="95"/>
      <c r="H189" s="95"/>
      <c r="J189"/>
      <c r="M189" s="25"/>
      <c r="N189" s="25"/>
    </row>
    <row r="190" spans="1:16" ht="24.75" customHeight="1">
      <c r="A190" s="97" t="s">
        <v>104</v>
      </c>
      <c r="B190" s="97"/>
      <c r="C190" s="97"/>
      <c r="D190" s="97"/>
      <c r="E190" s="97"/>
      <c r="F190" s="97"/>
      <c r="G190" s="97"/>
      <c r="H190" s="97"/>
      <c r="M190" s="25"/>
      <c r="O190" s="25"/>
      <c r="P190" s="25"/>
    </row>
    <row r="191" spans="1:16" ht="24.75" customHeight="1">
      <c r="A191" s="6"/>
      <c r="B191" s="6"/>
      <c r="C191" s="6"/>
      <c r="D191" s="6"/>
      <c r="E191" s="6"/>
      <c r="F191" s="6"/>
      <c r="G191" s="6"/>
      <c r="H191" s="6"/>
      <c r="J191" s="27"/>
      <c r="M191" s="25"/>
      <c r="O191" s="25"/>
      <c r="P191" s="25"/>
    </row>
    <row r="192" spans="1:12" ht="24.75" customHeight="1">
      <c r="A192" s="81" t="s">
        <v>36</v>
      </c>
      <c r="B192" s="2" t="s">
        <v>1</v>
      </c>
      <c r="C192" s="2">
        <v>2021</v>
      </c>
      <c r="D192" s="2" t="s">
        <v>30</v>
      </c>
      <c r="E192" s="2" t="s">
        <v>1</v>
      </c>
      <c r="F192" s="2">
        <v>2022</v>
      </c>
      <c r="G192" s="68" t="s">
        <v>31</v>
      </c>
      <c r="H192" s="2" t="s">
        <v>30</v>
      </c>
      <c r="J192" s="27"/>
      <c r="K192"/>
      <c r="L192"/>
    </row>
    <row r="193" spans="1:12" ht="24.75" customHeight="1">
      <c r="A193" s="73" t="s">
        <v>35</v>
      </c>
      <c r="B193" s="71" t="s">
        <v>10</v>
      </c>
      <c r="C193" s="70"/>
      <c r="D193" s="72">
        <f aca="true" t="shared" si="21" ref="D193:D203">C193/$C$215*100</f>
        <v>0</v>
      </c>
      <c r="E193" s="71" t="s">
        <v>4</v>
      </c>
      <c r="F193" s="70">
        <v>187285</v>
      </c>
      <c r="G193" s="72" t="e">
        <f>(F193-C193)/C193*100</f>
        <v>#DIV/0!</v>
      </c>
      <c r="H193" s="72">
        <f aca="true" t="shared" si="22" ref="H193:H203">F193/$F$215*100</f>
        <v>30.304623888363906</v>
      </c>
      <c r="J193" s="27"/>
      <c r="K193"/>
      <c r="L193"/>
    </row>
    <row r="194" spans="1:12" ht="24.75" customHeight="1">
      <c r="A194" s="87" t="s">
        <v>49</v>
      </c>
      <c r="B194" s="71" t="s">
        <v>8</v>
      </c>
      <c r="C194" s="70"/>
      <c r="D194" s="72">
        <f t="shared" si="21"/>
        <v>0</v>
      </c>
      <c r="E194" s="71" t="s">
        <v>5</v>
      </c>
      <c r="F194" s="70">
        <v>49284</v>
      </c>
      <c r="G194" s="72" t="e">
        <f aca="true" t="shared" si="23" ref="G194:G212">(F194-C194)/C194*100</f>
        <v>#DIV/0!</v>
      </c>
      <c r="H194" s="72">
        <f t="shared" si="22"/>
        <v>7.974654049785763</v>
      </c>
      <c r="J194" s="29"/>
      <c r="K194"/>
      <c r="L194"/>
    </row>
    <row r="195" spans="1:12" ht="24.75" customHeight="1">
      <c r="A195" s="73" t="s">
        <v>43</v>
      </c>
      <c r="B195" s="71" t="s">
        <v>11</v>
      </c>
      <c r="C195" s="70"/>
      <c r="D195" s="72">
        <f t="shared" si="21"/>
        <v>0</v>
      </c>
      <c r="E195" s="71" t="s">
        <v>6</v>
      </c>
      <c r="F195" s="70">
        <v>41624</v>
      </c>
      <c r="G195" s="72" t="e">
        <f t="shared" si="23"/>
        <v>#DIV/0!</v>
      </c>
      <c r="H195" s="72">
        <f t="shared" si="22"/>
        <v>6.735187894007845</v>
      </c>
      <c r="J195" s="27"/>
      <c r="K195"/>
      <c r="L195"/>
    </row>
    <row r="196" spans="1:12" ht="24.75" customHeight="1">
      <c r="A196" s="73" t="s">
        <v>42</v>
      </c>
      <c r="B196" s="12" t="s">
        <v>16</v>
      </c>
      <c r="C196" s="70"/>
      <c r="D196" s="72">
        <f t="shared" si="21"/>
        <v>0</v>
      </c>
      <c r="E196" s="71" t="s">
        <v>7</v>
      </c>
      <c r="F196" s="70">
        <v>35887</v>
      </c>
      <c r="G196" s="72" t="e">
        <f t="shared" si="23"/>
        <v>#DIV/0!</v>
      </c>
      <c r="H196" s="72">
        <f t="shared" si="22"/>
        <v>5.806882758799238</v>
      </c>
      <c r="K196"/>
      <c r="L196"/>
    </row>
    <row r="197" spans="1:12" ht="24.75" customHeight="1">
      <c r="A197" s="73" t="s">
        <v>46</v>
      </c>
      <c r="B197" s="71" t="s">
        <v>6</v>
      </c>
      <c r="C197" s="70">
        <v>9</v>
      </c>
      <c r="D197" s="72">
        <f t="shared" si="21"/>
        <v>20.930232558139537</v>
      </c>
      <c r="E197" s="71" t="s">
        <v>10</v>
      </c>
      <c r="F197" s="70">
        <v>34296</v>
      </c>
      <c r="G197" s="72">
        <f t="shared" si="23"/>
        <v>380966.6666666666</v>
      </c>
      <c r="H197" s="72">
        <f t="shared" si="22"/>
        <v>5.5494427256605094</v>
      </c>
      <c r="J197" s="30"/>
      <c r="K197"/>
      <c r="L197"/>
    </row>
    <row r="198" spans="1:12" ht="24.75" customHeight="1">
      <c r="A198" s="73" t="s">
        <v>44</v>
      </c>
      <c r="B198" s="12" t="s">
        <v>13</v>
      </c>
      <c r="C198" s="70"/>
      <c r="D198" s="72">
        <f t="shared" si="21"/>
        <v>0</v>
      </c>
      <c r="E198" s="71" t="s">
        <v>8</v>
      </c>
      <c r="F198" s="70">
        <v>32867</v>
      </c>
      <c r="G198" s="72" t="e">
        <f t="shared" si="23"/>
        <v>#DIV/0!</v>
      </c>
      <c r="H198" s="72">
        <f t="shared" si="22"/>
        <v>5.318215945424655</v>
      </c>
      <c r="J198" s="30"/>
      <c r="K198"/>
      <c r="L198"/>
    </row>
    <row r="199" spans="1:12" ht="24.75" customHeight="1">
      <c r="A199" s="87" t="s">
        <v>45</v>
      </c>
      <c r="B199" s="12" t="s">
        <v>15</v>
      </c>
      <c r="C199" s="70"/>
      <c r="D199" s="72">
        <f t="shared" si="21"/>
        <v>0</v>
      </c>
      <c r="E199" s="71" t="s">
        <v>12</v>
      </c>
      <c r="F199" s="70">
        <v>29684</v>
      </c>
      <c r="G199" s="72" t="e">
        <f t="shared" si="23"/>
        <v>#DIV/0!</v>
      </c>
      <c r="H199" s="72">
        <f t="shared" si="22"/>
        <v>4.803174068944091</v>
      </c>
      <c r="J199" s="28"/>
      <c r="K199"/>
      <c r="L199"/>
    </row>
    <row r="200" spans="1:12" ht="24.75" customHeight="1">
      <c r="A200" s="87" t="s">
        <v>58</v>
      </c>
      <c r="B200" s="12" t="s">
        <v>17</v>
      </c>
      <c r="C200" s="70"/>
      <c r="D200" s="72">
        <f t="shared" si="21"/>
        <v>0</v>
      </c>
      <c r="E200" s="71" t="s">
        <v>11</v>
      </c>
      <c r="F200" s="70">
        <v>19667</v>
      </c>
      <c r="G200" s="72" t="e">
        <f t="shared" si="23"/>
        <v>#DIV/0!</v>
      </c>
      <c r="H200" s="72">
        <f t="shared" si="22"/>
        <v>3.182321264449651</v>
      </c>
      <c r="J200" s="30"/>
      <c r="K200"/>
      <c r="L200"/>
    </row>
    <row r="201" spans="1:12" ht="24.75" customHeight="1">
      <c r="A201" s="87" t="s">
        <v>39</v>
      </c>
      <c r="B201" s="71" t="s">
        <v>14</v>
      </c>
      <c r="C201" s="70"/>
      <c r="D201" s="72">
        <f t="shared" si="21"/>
        <v>0</v>
      </c>
      <c r="E201" s="71" t="s">
        <v>9</v>
      </c>
      <c r="F201" s="70">
        <v>18659</v>
      </c>
      <c r="G201" s="72" t="e">
        <f t="shared" si="23"/>
        <v>#DIV/0!</v>
      </c>
      <c r="H201" s="72">
        <f t="shared" si="22"/>
        <v>3.0192165797206507</v>
      </c>
      <c r="J201" s="30"/>
      <c r="K201"/>
      <c r="L201"/>
    </row>
    <row r="202" spans="1:12" ht="24.75" customHeight="1">
      <c r="A202" s="87" t="s">
        <v>20</v>
      </c>
      <c r="B202" s="12" t="s">
        <v>21</v>
      </c>
      <c r="C202" s="70"/>
      <c r="D202" s="72">
        <f t="shared" si="21"/>
        <v>0</v>
      </c>
      <c r="E202" s="71" t="s">
        <v>14</v>
      </c>
      <c r="F202" s="70">
        <v>11141</v>
      </c>
      <c r="G202" s="72" t="e">
        <f t="shared" si="23"/>
        <v>#DIV/0!</v>
      </c>
      <c r="H202" s="72">
        <f t="shared" si="22"/>
        <v>1.8027274727835239</v>
      </c>
      <c r="J202" s="30"/>
      <c r="K202"/>
      <c r="L202"/>
    </row>
    <row r="203" spans="1:12" ht="24.75" customHeight="1">
      <c r="A203" s="87" t="s">
        <v>41</v>
      </c>
      <c r="B203" s="71" t="s">
        <v>9</v>
      </c>
      <c r="C203" s="70"/>
      <c r="D203" s="72">
        <f t="shared" si="21"/>
        <v>0</v>
      </c>
      <c r="E203" s="12" t="s">
        <v>13</v>
      </c>
      <c r="F203" s="70">
        <v>10294</v>
      </c>
      <c r="G203" s="72" t="e">
        <f t="shared" si="23"/>
        <v>#DIV/0!</v>
      </c>
      <c r="H203" s="72">
        <f t="shared" si="22"/>
        <v>1.6656742307542944</v>
      </c>
      <c r="J203" s="28"/>
      <c r="K203"/>
      <c r="L203"/>
    </row>
    <row r="204" spans="1:13" ht="24.75" customHeight="1">
      <c r="A204" s="87" t="s">
        <v>61</v>
      </c>
      <c r="B204" s="12" t="s">
        <v>24</v>
      </c>
      <c r="C204" s="70"/>
      <c r="D204" s="72">
        <f aca="true" t="shared" si="24" ref="D204:D215">C204/$C$215*100</f>
        <v>0</v>
      </c>
      <c r="E204" s="12" t="s">
        <v>15</v>
      </c>
      <c r="F204" s="70">
        <v>8063</v>
      </c>
      <c r="G204" s="72" t="e">
        <f t="shared" si="23"/>
        <v>#DIV/0!</v>
      </c>
      <c r="H204" s="72">
        <f aca="true" t="shared" si="25" ref="H204:H215">F204/$F$215*100</f>
        <v>1.304675667628898</v>
      </c>
      <c r="J204" s="30"/>
      <c r="K204" s="21"/>
      <c r="L204" s="27"/>
      <c r="M204" s="29"/>
    </row>
    <row r="205" spans="1:13" ht="24.75" customHeight="1">
      <c r="A205" s="73" t="s">
        <v>47</v>
      </c>
      <c r="B205" s="71" t="s">
        <v>12</v>
      </c>
      <c r="C205" s="70"/>
      <c r="D205" s="72">
        <f t="shared" si="24"/>
        <v>0</v>
      </c>
      <c r="E205" s="12" t="s">
        <v>16</v>
      </c>
      <c r="F205" s="70">
        <v>7952</v>
      </c>
      <c r="G205" s="72" t="e">
        <f t="shared" si="23"/>
        <v>#DIV/0!</v>
      </c>
      <c r="H205" s="72">
        <f t="shared" si="25"/>
        <v>1.2867147350843355</v>
      </c>
      <c r="J205" s="30"/>
      <c r="K205" s="21"/>
      <c r="L205" s="27"/>
      <c r="M205" s="27"/>
    </row>
    <row r="206" spans="1:13" ht="24.75" customHeight="1">
      <c r="A206" s="73" t="s">
        <v>37</v>
      </c>
      <c r="B206" s="71" t="s">
        <v>5</v>
      </c>
      <c r="C206" s="70">
        <v>10</v>
      </c>
      <c r="D206" s="72">
        <f t="shared" si="24"/>
        <v>23.25581395348837</v>
      </c>
      <c r="E206" s="12" t="s">
        <v>17</v>
      </c>
      <c r="F206" s="70">
        <v>7925</v>
      </c>
      <c r="G206" s="72">
        <f t="shared" si="23"/>
        <v>79150</v>
      </c>
      <c r="H206" s="72">
        <f t="shared" si="25"/>
        <v>1.2823458596005228</v>
      </c>
      <c r="K206" s="21"/>
      <c r="L206" s="27"/>
      <c r="M206" s="29"/>
    </row>
    <row r="207" spans="1:13" ht="24.75" customHeight="1">
      <c r="A207" s="11" t="s">
        <v>63</v>
      </c>
      <c r="B207" s="12" t="s">
        <v>98</v>
      </c>
      <c r="C207" s="70"/>
      <c r="D207" s="72">
        <f t="shared" si="24"/>
        <v>0</v>
      </c>
      <c r="E207" s="12" t="s">
        <v>18</v>
      </c>
      <c r="F207" s="70">
        <v>6846</v>
      </c>
      <c r="G207" s="72" t="e">
        <f t="shared" si="23"/>
        <v>#DIV/0!</v>
      </c>
      <c r="H207" s="72">
        <f t="shared" si="25"/>
        <v>1.1077526504511268</v>
      </c>
      <c r="J207"/>
      <c r="K207" s="21"/>
      <c r="L207" s="27"/>
      <c r="M207" s="27"/>
    </row>
    <row r="208" spans="1:13" ht="24.75" customHeight="1">
      <c r="A208" s="87" t="s">
        <v>68</v>
      </c>
      <c r="B208" s="12" t="s">
        <v>97</v>
      </c>
      <c r="C208" s="70"/>
      <c r="D208" s="72">
        <f t="shared" si="24"/>
        <v>0</v>
      </c>
      <c r="E208" s="12" t="s">
        <v>21</v>
      </c>
      <c r="F208" s="70">
        <v>6844</v>
      </c>
      <c r="G208" s="72" t="e">
        <f t="shared" si="23"/>
        <v>#DIV/0!</v>
      </c>
      <c r="H208" s="72">
        <f t="shared" si="25"/>
        <v>1.1074290300449185</v>
      </c>
      <c r="J208"/>
      <c r="K208" s="21"/>
      <c r="L208" s="27"/>
      <c r="M208" s="27"/>
    </row>
    <row r="209" spans="1:13" ht="24.75" customHeight="1">
      <c r="A209" s="87" t="s">
        <v>50</v>
      </c>
      <c r="B209" s="12" t="s">
        <v>22</v>
      </c>
      <c r="C209" s="70"/>
      <c r="D209" s="72">
        <f t="shared" si="24"/>
        <v>0</v>
      </c>
      <c r="E209" s="12" t="s">
        <v>22</v>
      </c>
      <c r="F209" s="70">
        <v>6663</v>
      </c>
      <c r="G209" s="72" t="e">
        <f t="shared" si="23"/>
        <v>#DIV/0!</v>
      </c>
      <c r="H209" s="72">
        <f t="shared" si="25"/>
        <v>1.0781413832830644</v>
      </c>
      <c r="J209"/>
      <c r="K209" s="21"/>
      <c r="L209" s="27"/>
      <c r="M209" s="6"/>
    </row>
    <row r="210" spans="1:13" ht="24.75" customHeight="1">
      <c r="A210" s="73" t="s">
        <v>70</v>
      </c>
      <c r="B210" s="12" t="s">
        <v>94</v>
      </c>
      <c r="C210" s="70"/>
      <c r="D210" s="72">
        <f t="shared" si="24"/>
        <v>0</v>
      </c>
      <c r="E210" s="12" t="s">
        <v>23</v>
      </c>
      <c r="F210" s="70">
        <v>6585</v>
      </c>
      <c r="G210" s="72" t="e">
        <f t="shared" si="23"/>
        <v>#DIV/0!</v>
      </c>
      <c r="H210" s="72">
        <f t="shared" si="25"/>
        <v>1.0655201874409392</v>
      </c>
      <c r="J210"/>
      <c r="L210"/>
      <c r="M210" s="6"/>
    </row>
    <row r="211" spans="1:14" ht="24.75" customHeight="1">
      <c r="A211" s="87" t="s">
        <v>95</v>
      </c>
      <c r="B211" s="12" t="s">
        <v>96</v>
      </c>
      <c r="C211" s="70"/>
      <c r="D211" s="72">
        <f t="shared" si="24"/>
        <v>0</v>
      </c>
      <c r="E211" s="12" t="s">
        <v>24</v>
      </c>
      <c r="F211" s="70">
        <v>6200</v>
      </c>
      <c r="G211" s="72" t="e">
        <f t="shared" si="23"/>
        <v>#DIV/0!</v>
      </c>
      <c r="H211" s="72">
        <f t="shared" si="25"/>
        <v>1.003223259245835</v>
      </c>
      <c r="J211"/>
      <c r="L211"/>
      <c r="N211" s="25"/>
    </row>
    <row r="212" spans="1:14" ht="24.75" customHeight="1">
      <c r="A212" s="87" t="s">
        <v>51</v>
      </c>
      <c r="B212" s="71" t="s">
        <v>7</v>
      </c>
      <c r="C212" s="70">
        <v>8</v>
      </c>
      <c r="D212" s="72">
        <f t="shared" si="24"/>
        <v>18.6046511627907</v>
      </c>
      <c r="E212" s="12" t="s">
        <v>25</v>
      </c>
      <c r="F212" s="70">
        <v>5883</v>
      </c>
      <c r="G212" s="72">
        <f t="shared" si="23"/>
        <v>73437.5</v>
      </c>
      <c r="H212" s="72">
        <f t="shared" si="25"/>
        <v>0.9519294248618141</v>
      </c>
      <c r="J212"/>
      <c r="L212"/>
      <c r="N212" s="25"/>
    </row>
    <row r="213" spans="1:14" ht="24.75" customHeight="1">
      <c r="A213" s="81" t="s">
        <v>26</v>
      </c>
      <c r="B213" s="82"/>
      <c r="C213" s="83">
        <f>SUM(C193:C212)</f>
        <v>27</v>
      </c>
      <c r="D213" s="75">
        <f t="shared" si="24"/>
        <v>62.7906976744186</v>
      </c>
      <c r="E213" s="82"/>
      <c r="F213" s="83">
        <f>SUM(F193:F212)</f>
        <v>533649</v>
      </c>
      <c r="G213" s="75">
        <f>(F213-C213)/C213*100</f>
        <v>1976377.7777777778</v>
      </c>
      <c r="H213" s="75">
        <f t="shared" si="25"/>
        <v>86.34985307633558</v>
      </c>
      <c r="K213"/>
      <c r="L213"/>
      <c r="N213" s="25"/>
    </row>
    <row r="214" spans="1:14" ht="24.75" customHeight="1">
      <c r="A214" s="88" t="s">
        <v>52</v>
      </c>
      <c r="B214" s="82"/>
      <c r="C214" s="84">
        <f>SUM(C215-C213)</f>
        <v>16</v>
      </c>
      <c r="D214" s="75">
        <f t="shared" si="24"/>
        <v>37.2093023255814</v>
      </c>
      <c r="E214" s="82"/>
      <c r="F214" s="84">
        <f>SUM(F215-F213)</f>
        <v>84359</v>
      </c>
      <c r="G214" s="75">
        <f>(F214-C214)/C214*100</f>
        <v>527143.75</v>
      </c>
      <c r="H214" s="75">
        <f t="shared" si="25"/>
        <v>13.650146923664419</v>
      </c>
      <c r="J214" s="29"/>
      <c r="K214"/>
      <c r="L214"/>
      <c r="N214" s="25"/>
    </row>
    <row r="215" spans="1:14" ht="24.75" customHeight="1">
      <c r="A215" s="81" t="s">
        <v>28</v>
      </c>
      <c r="B215" s="82"/>
      <c r="C215" s="76">
        <v>43</v>
      </c>
      <c r="D215" s="75">
        <f t="shared" si="24"/>
        <v>100</v>
      </c>
      <c r="E215" s="82"/>
      <c r="F215" s="76">
        <v>618008</v>
      </c>
      <c r="G215" s="75">
        <f>(F215-C215)/C215*100</f>
        <v>1437127.9069767443</v>
      </c>
      <c r="H215" s="75">
        <f t="shared" si="25"/>
        <v>100</v>
      </c>
      <c r="K215"/>
      <c r="L215"/>
      <c r="N215" s="24"/>
    </row>
    <row r="216" spans="1:14" ht="28.5" customHeight="1">
      <c r="A216" s="85" t="s">
        <v>60</v>
      </c>
      <c r="B216" s="3"/>
      <c r="C216" s="3"/>
      <c r="D216" s="3"/>
      <c r="E216" s="3"/>
      <c r="F216" s="3"/>
      <c r="G216" s="3"/>
      <c r="H216" s="3"/>
      <c r="J216" s="29"/>
      <c r="K216"/>
      <c r="L216"/>
      <c r="N216" s="25"/>
    </row>
    <row r="217" spans="1:14" ht="28.5" customHeight="1">
      <c r="A217" s="89" t="s">
        <v>32</v>
      </c>
      <c r="B217" s="3"/>
      <c r="C217" s="3"/>
      <c r="D217" s="3"/>
      <c r="E217" s="3"/>
      <c r="F217" s="3"/>
      <c r="G217" s="3"/>
      <c r="H217" s="3"/>
      <c r="K217"/>
      <c r="L217"/>
      <c r="N217" s="25"/>
    </row>
    <row r="218" spans="1:14" ht="28.5" customHeight="1">
      <c r="A218" s="3"/>
      <c r="B218" s="3"/>
      <c r="C218" s="3"/>
      <c r="D218" s="3"/>
      <c r="E218" s="3"/>
      <c r="F218" s="3"/>
      <c r="G218" s="3"/>
      <c r="H218" s="3"/>
      <c r="K218"/>
      <c r="L218"/>
      <c r="N218" s="24"/>
    </row>
    <row r="219" spans="1:14" ht="28.5" customHeight="1">
      <c r="A219" s="95" t="s">
        <v>34</v>
      </c>
      <c r="B219" s="95"/>
      <c r="C219" s="95"/>
      <c r="D219" s="95"/>
      <c r="E219" s="95"/>
      <c r="F219" s="95"/>
      <c r="G219" s="95"/>
      <c r="H219" s="95"/>
      <c r="J219" s="6"/>
      <c r="N219" s="25"/>
    </row>
    <row r="220" spans="1:11" ht="28.5" customHeight="1">
      <c r="A220" s="97" t="s">
        <v>105</v>
      </c>
      <c r="B220" s="97"/>
      <c r="C220" s="97"/>
      <c r="D220" s="97"/>
      <c r="E220" s="97"/>
      <c r="F220" s="97"/>
      <c r="G220" s="97"/>
      <c r="H220" s="97"/>
      <c r="J220" s="6"/>
      <c r="K220" s="29"/>
    </row>
    <row r="221" spans="1:12" ht="28.5" customHeight="1">
      <c r="A221" s="6"/>
      <c r="B221" s="6"/>
      <c r="C221" s="6"/>
      <c r="D221" s="6"/>
      <c r="E221" s="6"/>
      <c r="F221" s="6"/>
      <c r="G221" s="6"/>
      <c r="H221" s="6"/>
      <c r="J221"/>
      <c r="K221"/>
      <c r="L221"/>
    </row>
    <row r="222" spans="1:14" ht="28.5" customHeight="1">
      <c r="A222" s="81" t="s">
        <v>36</v>
      </c>
      <c r="B222" s="2" t="s">
        <v>1</v>
      </c>
      <c r="C222" s="2">
        <v>2021</v>
      </c>
      <c r="D222" s="2" t="s">
        <v>30</v>
      </c>
      <c r="E222" s="2" t="s">
        <v>1</v>
      </c>
      <c r="F222" s="2">
        <v>2022</v>
      </c>
      <c r="G222" s="68" t="s">
        <v>31</v>
      </c>
      <c r="H222" s="2" t="s">
        <v>30</v>
      </c>
      <c r="J222"/>
      <c r="K222"/>
      <c r="M222" s="25"/>
      <c r="N222" s="25"/>
    </row>
    <row r="223" spans="1:12" ht="28.5" customHeight="1">
      <c r="A223" s="73" t="s">
        <v>35</v>
      </c>
      <c r="B223" s="71" t="s">
        <v>10</v>
      </c>
      <c r="C223" s="70"/>
      <c r="D223" s="72">
        <f aca="true" t="shared" si="26" ref="D223:D229">C223/$C$245*100</f>
        <v>0</v>
      </c>
      <c r="E223" s="71" t="s">
        <v>4</v>
      </c>
      <c r="F223" s="70">
        <v>266387</v>
      </c>
      <c r="G223" s="72" t="e">
        <f>(F223-C223)/C223*100</f>
        <v>#DIV/0!</v>
      </c>
      <c r="H223" s="72">
        <f>F223/$F$245*100</f>
        <v>29.774988906486993</v>
      </c>
      <c r="J223"/>
      <c r="K223"/>
      <c r="L223"/>
    </row>
    <row r="224" spans="1:12" ht="28.5" customHeight="1">
      <c r="A224" s="87" t="s">
        <v>49</v>
      </c>
      <c r="B224" s="71" t="s">
        <v>8</v>
      </c>
      <c r="C224" s="70"/>
      <c r="D224" s="72">
        <f t="shared" si="26"/>
        <v>0</v>
      </c>
      <c r="E224" s="71" t="s">
        <v>5</v>
      </c>
      <c r="F224" s="70">
        <v>70015</v>
      </c>
      <c r="G224" s="72" t="e">
        <f aca="true" t="shared" si="27" ref="G224:G242">(F224-C224)/C224*100</f>
        <v>#DIV/0!</v>
      </c>
      <c r="H224" s="72">
        <f aca="true" t="shared" si="28" ref="H224:H245">F224/$F$245*100</f>
        <v>7.825816756402102</v>
      </c>
      <c r="J224"/>
      <c r="K224"/>
      <c r="L224"/>
    </row>
    <row r="225" spans="1:12" ht="28.5" customHeight="1">
      <c r="A225" s="73" t="s">
        <v>43</v>
      </c>
      <c r="B225" s="71" t="s">
        <v>11</v>
      </c>
      <c r="C225" s="70"/>
      <c r="D225" s="72">
        <f t="shared" si="26"/>
        <v>0</v>
      </c>
      <c r="E225" s="71" t="s">
        <v>6</v>
      </c>
      <c r="F225" s="70">
        <v>60266</v>
      </c>
      <c r="G225" s="72" t="e">
        <f t="shared" si="27"/>
        <v>#DIV/0!</v>
      </c>
      <c r="H225" s="72">
        <f t="shared" si="28"/>
        <v>6.736137579680484</v>
      </c>
      <c r="J225"/>
      <c r="K225"/>
      <c r="L225"/>
    </row>
    <row r="226" spans="1:12" ht="28.5" customHeight="1">
      <c r="A226" s="87" t="s">
        <v>44</v>
      </c>
      <c r="B226" s="12" t="s">
        <v>13</v>
      </c>
      <c r="C226" s="70"/>
      <c r="D226" s="72">
        <f t="shared" si="26"/>
        <v>0</v>
      </c>
      <c r="E226" s="71" t="s">
        <v>7</v>
      </c>
      <c r="F226" s="70">
        <v>52102</v>
      </c>
      <c r="G226" s="72" t="e">
        <f>(F226-C226)/C226*100</f>
        <v>#DIV/0!</v>
      </c>
      <c r="H226" s="72">
        <f>F226/$F$245*100</f>
        <v>5.823619290752872</v>
      </c>
      <c r="J226"/>
      <c r="K226"/>
      <c r="L226"/>
    </row>
    <row r="227" spans="1:12" ht="28.5" customHeight="1">
      <c r="A227" s="73" t="s">
        <v>46</v>
      </c>
      <c r="B227" s="71" t="s">
        <v>6</v>
      </c>
      <c r="C227" s="70">
        <v>9</v>
      </c>
      <c r="D227" s="72">
        <f t="shared" si="26"/>
        <v>20.930232558139537</v>
      </c>
      <c r="E227" s="71" t="s">
        <v>10</v>
      </c>
      <c r="F227" s="70">
        <v>47513</v>
      </c>
      <c r="G227" s="72">
        <f>(F227-C227)/C227*100</f>
        <v>527822.2222222222</v>
      </c>
      <c r="H227" s="72">
        <f>F227/$F$245*100</f>
        <v>5.310691016881141</v>
      </c>
      <c r="J227"/>
      <c r="K227"/>
      <c r="L227"/>
    </row>
    <row r="228" spans="1:12" ht="28.5" customHeight="1">
      <c r="A228" s="73" t="s">
        <v>45</v>
      </c>
      <c r="B228" s="12" t="s">
        <v>15</v>
      </c>
      <c r="C228" s="70"/>
      <c r="D228" s="72">
        <f t="shared" si="26"/>
        <v>0</v>
      </c>
      <c r="E228" s="71" t="s">
        <v>8</v>
      </c>
      <c r="F228" s="70">
        <v>45239</v>
      </c>
      <c r="G228" s="72" t="e">
        <f t="shared" si="27"/>
        <v>#DIV/0!</v>
      </c>
      <c r="H228" s="72">
        <f t="shared" si="28"/>
        <v>5.056518235276365</v>
      </c>
      <c r="J228"/>
      <c r="K228"/>
      <c r="L228"/>
    </row>
    <row r="229" spans="1:12" ht="28.5" customHeight="1">
      <c r="A229" s="87" t="s">
        <v>42</v>
      </c>
      <c r="B229" s="12" t="s">
        <v>16</v>
      </c>
      <c r="C229" s="70"/>
      <c r="D229" s="72">
        <f t="shared" si="26"/>
        <v>0</v>
      </c>
      <c r="E229" s="71" t="s">
        <v>12</v>
      </c>
      <c r="F229" s="70">
        <v>44569</v>
      </c>
      <c r="G229" s="72" t="e">
        <f t="shared" si="27"/>
        <v>#DIV/0!</v>
      </c>
      <c r="H229" s="72">
        <f>F229/$F$245*100</f>
        <v>4.9816300366505075</v>
      </c>
      <c r="J229"/>
      <c r="K229"/>
      <c r="L229"/>
    </row>
    <row r="230" spans="1:11" ht="28.5" customHeight="1">
      <c r="A230" s="73" t="s">
        <v>39</v>
      </c>
      <c r="B230" s="71" t="s">
        <v>14</v>
      </c>
      <c r="C230" s="70"/>
      <c r="D230" s="72">
        <f aca="true" t="shared" si="29" ref="D230:D238">C230/$C$245*100</f>
        <v>0</v>
      </c>
      <c r="E230" s="71" t="s">
        <v>11</v>
      </c>
      <c r="F230" s="70">
        <v>28119</v>
      </c>
      <c r="G230" s="72" t="e">
        <f t="shared" si="27"/>
        <v>#DIV/0!</v>
      </c>
      <c r="H230" s="72">
        <f>F230/$F$245*100</f>
        <v>3.1429571002395305</v>
      </c>
      <c r="J230" s="30"/>
      <c r="K230" s="29"/>
    </row>
    <row r="231" spans="1:12" ht="28.5" customHeight="1">
      <c r="A231" s="87" t="s">
        <v>48</v>
      </c>
      <c r="B231" s="12" t="s">
        <v>17</v>
      </c>
      <c r="C231" s="70"/>
      <c r="D231" s="72">
        <f t="shared" si="29"/>
        <v>0</v>
      </c>
      <c r="E231" s="71" t="s">
        <v>9</v>
      </c>
      <c r="F231" s="70">
        <v>27280</v>
      </c>
      <c r="G231" s="72" t="e">
        <f t="shared" si="27"/>
        <v>#DIV/0!</v>
      </c>
      <c r="H231" s="72">
        <f t="shared" si="28"/>
        <v>3.0491791918110316</v>
      </c>
      <c r="J231" s="28"/>
      <c r="K231" s="24"/>
      <c r="L231" s="27"/>
    </row>
    <row r="232" spans="1:13" ht="28.5" customHeight="1">
      <c r="A232" s="87" t="s">
        <v>41</v>
      </c>
      <c r="B232" s="71" t="s">
        <v>9</v>
      </c>
      <c r="C232" s="70"/>
      <c r="D232" s="72">
        <f t="shared" si="29"/>
        <v>0</v>
      </c>
      <c r="E232" s="71" t="s">
        <v>14</v>
      </c>
      <c r="F232" s="70">
        <v>17367</v>
      </c>
      <c r="G232" s="72" t="e">
        <f t="shared" si="27"/>
        <v>#DIV/0!</v>
      </c>
      <c r="H232" s="72">
        <f t="shared" si="28"/>
        <v>1.9411691724406959</v>
      </c>
      <c r="M232" s="27"/>
    </row>
    <row r="233" spans="1:12" ht="28.5" customHeight="1">
      <c r="A233" s="87" t="s">
        <v>20</v>
      </c>
      <c r="B233" s="12" t="s">
        <v>21</v>
      </c>
      <c r="C233" s="70"/>
      <c r="D233" s="72">
        <f t="shared" si="29"/>
        <v>0</v>
      </c>
      <c r="E233" s="12" t="s">
        <v>13</v>
      </c>
      <c r="F233" s="70">
        <v>17218</v>
      </c>
      <c r="G233" s="72" t="e">
        <f t="shared" si="27"/>
        <v>#DIV/0!</v>
      </c>
      <c r="H233" s="72">
        <f>F233/$F$245*100</f>
        <v>1.9245149312537513</v>
      </c>
      <c r="K233" s="24"/>
      <c r="L233" s="27"/>
    </row>
    <row r="234" spans="1:13" ht="28.5" customHeight="1">
      <c r="A234" s="87" t="s">
        <v>61</v>
      </c>
      <c r="B234" s="12" t="s">
        <v>24</v>
      </c>
      <c r="C234" s="70"/>
      <c r="D234" s="72">
        <f t="shared" si="29"/>
        <v>0</v>
      </c>
      <c r="E234" s="12" t="s">
        <v>15</v>
      </c>
      <c r="F234" s="70">
        <v>17202</v>
      </c>
      <c r="G234" s="72" t="e">
        <f t="shared" si="27"/>
        <v>#DIV/0!</v>
      </c>
      <c r="H234" s="72">
        <f>F234/$F$245*100</f>
        <v>1.9227265563611935</v>
      </c>
      <c r="J234" s="27"/>
      <c r="M234" s="27"/>
    </row>
    <row r="235" spans="1:12" ht="28.5" customHeight="1">
      <c r="A235" s="87" t="s">
        <v>68</v>
      </c>
      <c r="B235" s="12" t="s">
        <v>97</v>
      </c>
      <c r="C235" s="70"/>
      <c r="D235" s="72">
        <f t="shared" si="29"/>
        <v>0</v>
      </c>
      <c r="E235" s="12" t="s">
        <v>16</v>
      </c>
      <c r="F235" s="70">
        <v>16019</v>
      </c>
      <c r="G235" s="72" t="e">
        <f t="shared" si="27"/>
        <v>#DIV/0!</v>
      </c>
      <c r="H235" s="72">
        <f t="shared" si="28"/>
        <v>1.7904985877427022</v>
      </c>
      <c r="J235" s="27"/>
      <c r="K235" s="21"/>
      <c r="L235" s="27"/>
    </row>
    <row r="236" spans="1:13" ht="28.5" customHeight="1">
      <c r="A236" s="73" t="s">
        <v>70</v>
      </c>
      <c r="B236" s="12" t="s">
        <v>94</v>
      </c>
      <c r="C236" s="70"/>
      <c r="D236" s="72">
        <f t="shared" si="29"/>
        <v>0</v>
      </c>
      <c r="E236" s="12" t="s">
        <v>17</v>
      </c>
      <c r="F236" s="70">
        <v>11714</v>
      </c>
      <c r="G236" s="72" t="e">
        <f t="shared" si="27"/>
        <v>#DIV/0!</v>
      </c>
      <c r="H236" s="72">
        <f t="shared" si="28"/>
        <v>1.3093139682138717</v>
      </c>
      <c r="J236" s="27"/>
      <c r="M236" s="27"/>
    </row>
    <row r="237" spans="1:12" ht="28.5" customHeight="1">
      <c r="A237" s="87" t="s">
        <v>47</v>
      </c>
      <c r="B237" s="71" t="s">
        <v>12</v>
      </c>
      <c r="C237" s="70"/>
      <c r="D237" s="72">
        <f t="shared" si="29"/>
        <v>0</v>
      </c>
      <c r="E237" s="12" t="s">
        <v>18</v>
      </c>
      <c r="F237" s="70">
        <v>10598</v>
      </c>
      <c r="G237" s="72" t="e">
        <f t="shared" si="27"/>
        <v>#DIV/0!</v>
      </c>
      <c r="H237" s="72">
        <f t="shared" si="28"/>
        <v>1.184574819457966</v>
      </c>
      <c r="J237" s="27"/>
      <c r="K237" s="21"/>
      <c r="L237" s="27"/>
    </row>
    <row r="238" spans="1:13" ht="28.5" customHeight="1">
      <c r="A238" s="73" t="s">
        <v>37</v>
      </c>
      <c r="B238" s="71" t="s">
        <v>5</v>
      </c>
      <c r="C238" s="70">
        <v>10</v>
      </c>
      <c r="D238" s="72">
        <f t="shared" si="29"/>
        <v>23.25581395348837</v>
      </c>
      <c r="E238" s="12" t="s">
        <v>21</v>
      </c>
      <c r="F238" s="70">
        <v>10517</v>
      </c>
      <c r="G238" s="72">
        <f>(F238-C238)/C238*100</f>
        <v>105070</v>
      </c>
      <c r="H238" s="72">
        <f>F238/$F$245*100</f>
        <v>1.175521171564392</v>
      </c>
      <c r="J238" s="27"/>
      <c r="K238" s="29"/>
      <c r="L238" s="29"/>
      <c r="M238" s="27"/>
    </row>
    <row r="239" spans="1:12" ht="28.5" customHeight="1">
      <c r="A239" s="87" t="s">
        <v>50</v>
      </c>
      <c r="B239" s="12" t="s">
        <v>22</v>
      </c>
      <c r="C239" s="70"/>
      <c r="D239" s="72">
        <f aca="true" t="shared" si="30" ref="D239:D245">C239/$C$245*100</f>
        <v>0</v>
      </c>
      <c r="E239" s="12" t="s">
        <v>22</v>
      </c>
      <c r="F239" s="70">
        <v>9354</v>
      </c>
      <c r="G239" s="72" t="e">
        <f>(F239-C239)/C239*100</f>
        <v>#DIV/0!</v>
      </c>
      <c r="H239" s="72">
        <f>F239/$F$245*100</f>
        <v>1.0455286715615977</v>
      </c>
      <c r="J239" s="27"/>
      <c r="K239" s="29"/>
      <c r="L239" s="29"/>
    </row>
    <row r="240" spans="1:12" ht="28.5" customHeight="1">
      <c r="A240" s="87" t="s">
        <v>51</v>
      </c>
      <c r="B240" s="71" t="s">
        <v>7</v>
      </c>
      <c r="C240" s="70">
        <v>8</v>
      </c>
      <c r="D240" s="72">
        <f t="shared" si="30"/>
        <v>18.6046511627907</v>
      </c>
      <c r="E240" s="12" t="s">
        <v>23</v>
      </c>
      <c r="F240" s="70">
        <v>8876</v>
      </c>
      <c r="G240" s="72">
        <f t="shared" si="27"/>
        <v>110850</v>
      </c>
      <c r="H240" s="72">
        <f t="shared" si="28"/>
        <v>0.9921009716464338</v>
      </c>
      <c r="J240" s="27"/>
      <c r="K240" s="29"/>
      <c r="L240" s="29"/>
    </row>
    <row r="241" spans="1:14" ht="28.5" customHeight="1">
      <c r="A241" s="11" t="s">
        <v>63</v>
      </c>
      <c r="B241" s="12" t="s">
        <v>98</v>
      </c>
      <c r="C241" s="70"/>
      <c r="D241" s="72">
        <f t="shared" si="30"/>
        <v>0</v>
      </c>
      <c r="E241" s="12" t="s">
        <v>24</v>
      </c>
      <c r="F241" s="70">
        <v>8398</v>
      </c>
      <c r="G241" s="72" t="e">
        <f t="shared" si="27"/>
        <v>#DIV/0!</v>
      </c>
      <c r="H241" s="72">
        <f t="shared" si="28"/>
        <v>0.9386732717312699</v>
      </c>
      <c r="J241" s="27"/>
      <c r="K241" s="29"/>
      <c r="L241" s="29"/>
      <c r="N241" s="24"/>
    </row>
    <row r="242" spans="1:14" ht="28.5" customHeight="1">
      <c r="A242" s="87" t="s">
        <v>95</v>
      </c>
      <c r="B242" s="12" t="s">
        <v>96</v>
      </c>
      <c r="C242" s="70"/>
      <c r="D242" s="72">
        <f t="shared" si="30"/>
        <v>0</v>
      </c>
      <c r="E242" s="12" t="s">
        <v>25</v>
      </c>
      <c r="F242" s="70">
        <v>8319</v>
      </c>
      <c r="G242" s="72" t="e">
        <f t="shared" si="27"/>
        <v>#DIV/0!</v>
      </c>
      <c r="H242" s="72">
        <f t="shared" si="28"/>
        <v>0.9298431706992658</v>
      </c>
      <c r="J242" s="27"/>
      <c r="K242"/>
      <c r="L242"/>
      <c r="N242" s="29"/>
    </row>
    <row r="243" spans="1:18" s="20" customFormat="1" ht="28.5" customHeight="1">
      <c r="A243" s="15" t="s">
        <v>26</v>
      </c>
      <c r="B243" s="9"/>
      <c r="C243" s="83">
        <f>SUM(C223:C242)</f>
        <v>27</v>
      </c>
      <c r="D243" s="72">
        <f t="shared" si="30"/>
        <v>62.7906976744186</v>
      </c>
      <c r="E243" s="9"/>
      <c r="F243" s="83">
        <f>SUM(F223:F242)</f>
        <v>777072</v>
      </c>
      <c r="G243" s="75">
        <f>(F243-C243)/C243*100</f>
        <v>2877944.4444444445</v>
      </c>
      <c r="H243" s="72">
        <f t="shared" si="28"/>
        <v>86.85600340685417</v>
      </c>
      <c r="J243"/>
      <c r="K243" s="29"/>
      <c r="L243" s="29"/>
      <c r="M243"/>
      <c r="N243" s="29"/>
      <c r="O243" s="27"/>
      <c r="P243" s="29"/>
      <c r="Q243" s="29"/>
      <c r="R243" s="41"/>
    </row>
    <row r="244" spans="1:18" s="20" customFormat="1" ht="28.5" customHeight="1">
      <c r="A244" s="18" t="s">
        <v>52</v>
      </c>
      <c r="B244" s="9"/>
      <c r="C244" s="74">
        <f>C245-C243</f>
        <v>16</v>
      </c>
      <c r="D244" s="72">
        <f t="shared" si="30"/>
        <v>37.2093023255814</v>
      </c>
      <c r="E244" s="9"/>
      <c r="F244" s="74">
        <f>F245-F243</f>
        <v>117595</v>
      </c>
      <c r="G244" s="75">
        <f>(F244-C244)/C244*100</f>
        <v>734868.75</v>
      </c>
      <c r="H244" s="72">
        <f t="shared" si="28"/>
        <v>13.143996593145829</v>
      </c>
      <c r="J244" s="27"/>
      <c r="K244"/>
      <c r="L244"/>
      <c r="M244"/>
      <c r="N244" s="29"/>
      <c r="O244" s="27"/>
      <c r="P244" s="29"/>
      <c r="Q244" s="29"/>
      <c r="R244" s="41"/>
    </row>
    <row r="245" spans="1:18" s="20" customFormat="1" ht="28.5" customHeight="1">
      <c r="A245" s="15" t="s">
        <v>28</v>
      </c>
      <c r="B245" s="90"/>
      <c r="C245" s="76">
        <v>43</v>
      </c>
      <c r="D245" s="72">
        <f t="shared" si="30"/>
        <v>100</v>
      </c>
      <c r="E245" s="9"/>
      <c r="F245" s="76">
        <v>894667</v>
      </c>
      <c r="G245" s="75">
        <f>(F245-C245)/C245*100</f>
        <v>2080520.930232558</v>
      </c>
      <c r="H245" s="72">
        <f t="shared" si="28"/>
        <v>100</v>
      </c>
      <c r="J245"/>
      <c r="K245" s="29"/>
      <c r="L245" s="29"/>
      <c r="M245"/>
      <c r="N245" s="29"/>
      <c r="O245" s="27"/>
      <c r="P245" s="29"/>
      <c r="Q245" s="29"/>
      <c r="R245" s="41"/>
    </row>
    <row r="246" spans="1:18" ht="28.5" customHeight="1">
      <c r="A246" s="91" t="s">
        <v>60</v>
      </c>
      <c r="B246" s="3"/>
      <c r="C246" s="3"/>
      <c r="D246" s="3"/>
      <c r="E246" s="3"/>
      <c r="F246" s="3"/>
      <c r="G246" s="3"/>
      <c r="H246" s="3"/>
      <c r="J246" s="27"/>
      <c r="K246" s="29"/>
      <c r="L246" s="29"/>
      <c r="N246" s="29"/>
      <c r="O246" s="27"/>
      <c r="P246" s="29"/>
      <c r="Q246" s="29"/>
      <c r="R246" s="25"/>
    </row>
    <row r="247" spans="1:18" ht="28.5" customHeight="1">
      <c r="A247" s="42" t="s">
        <v>32</v>
      </c>
      <c r="B247" s="47"/>
      <c r="C247" s="47"/>
      <c r="D247" s="47"/>
      <c r="E247" s="47"/>
      <c r="F247" s="47"/>
      <c r="G247" s="47"/>
      <c r="H247" s="47"/>
      <c r="J247"/>
      <c r="K247"/>
      <c r="L247"/>
      <c r="N247" s="29"/>
      <c r="O247" s="27"/>
      <c r="P247" s="29"/>
      <c r="Q247" s="29"/>
      <c r="R247" s="25"/>
    </row>
    <row r="248" spans="1:17" ht="28.5" customHeight="1">
      <c r="A248" s="42"/>
      <c r="B248" s="47"/>
      <c r="C248" s="47"/>
      <c r="D248" s="47"/>
      <c r="E248" s="47"/>
      <c r="F248" s="47"/>
      <c r="G248" s="47"/>
      <c r="H248" s="47"/>
      <c r="J248" s="27"/>
      <c r="K248" s="29"/>
      <c r="L248" s="29"/>
      <c r="O248" s="27"/>
      <c r="P248" s="29"/>
      <c r="Q248" s="29"/>
    </row>
    <row r="249" spans="1:17" ht="28.5" customHeight="1">
      <c r="A249" s="95" t="s">
        <v>34</v>
      </c>
      <c r="B249" s="95"/>
      <c r="C249" s="95"/>
      <c r="D249" s="95"/>
      <c r="E249" s="95"/>
      <c r="F249" s="95"/>
      <c r="G249" s="95"/>
      <c r="H249" s="95"/>
      <c r="J249" s="27"/>
      <c r="K249" s="24"/>
      <c r="L249" s="27"/>
      <c r="O249" s="27"/>
      <c r="P249" s="29"/>
      <c r="Q249" s="29"/>
    </row>
    <row r="250" spans="1:13" ht="28.5" customHeight="1">
      <c r="A250" s="96" t="s">
        <v>106</v>
      </c>
      <c r="B250" s="96"/>
      <c r="C250" s="96"/>
      <c r="D250" s="96"/>
      <c r="E250" s="96"/>
      <c r="F250" s="96"/>
      <c r="G250" s="96"/>
      <c r="H250" s="96"/>
      <c r="J250" s="30"/>
      <c r="K250" s="24"/>
      <c r="L250" s="27"/>
      <c r="M250" s="27"/>
    </row>
    <row r="251" spans="1:12" ht="28.5" customHeight="1">
      <c r="A251" s="81" t="s">
        <v>36</v>
      </c>
      <c r="B251" s="2" t="s">
        <v>1</v>
      </c>
      <c r="C251" s="2">
        <v>2021</v>
      </c>
      <c r="D251" s="2" t="s">
        <v>30</v>
      </c>
      <c r="E251" s="2" t="s">
        <v>1</v>
      </c>
      <c r="F251" s="2">
        <v>2022</v>
      </c>
      <c r="G251" s="68" t="s">
        <v>31</v>
      </c>
      <c r="H251" s="2" t="s">
        <v>30</v>
      </c>
      <c r="J251" s="28"/>
      <c r="K251" s="24"/>
      <c r="L251" s="27"/>
    </row>
    <row r="252" spans="1:13" ht="28.5" customHeight="1">
      <c r="A252" s="73" t="s">
        <v>35</v>
      </c>
      <c r="B252" s="71" t="s">
        <v>10</v>
      </c>
      <c r="C252" s="70"/>
      <c r="D252" s="72">
        <f aca="true" t="shared" si="31" ref="D252:D267">C252/$C$274*100</f>
        <v>0</v>
      </c>
      <c r="E252" s="71" t="s">
        <v>4</v>
      </c>
      <c r="F252" s="70">
        <v>352444</v>
      </c>
      <c r="G252" s="72" t="e">
        <f>(F252-C252)/C252*100</f>
        <v>#DIV/0!</v>
      </c>
      <c r="H252" s="72">
        <f>F252/$F$274*100</f>
        <v>29.72131732315536</v>
      </c>
      <c r="J252" s="30"/>
      <c r="K252" s="24"/>
      <c r="L252" s="27"/>
      <c r="M252" s="27"/>
    </row>
    <row r="253" spans="1:13" ht="28.5" customHeight="1">
      <c r="A253" s="87" t="s">
        <v>49</v>
      </c>
      <c r="B253" s="71" t="s">
        <v>8</v>
      </c>
      <c r="C253" s="70"/>
      <c r="D253" s="72">
        <f t="shared" si="31"/>
        <v>0</v>
      </c>
      <c r="E253" s="71" t="s">
        <v>5</v>
      </c>
      <c r="F253" s="70">
        <v>92979</v>
      </c>
      <c r="G253" s="72" t="e">
        <f aca="true" t="shared" si="32" ref="G253:G274">(F253-C253)/C253*100</f>
        <v>#DIV/0!</v>
      </c>
      <c r="H253" s="72">
        <f aca="true" t="shared" si="33" ref="H253:H267">F253/$F$274*100</f>
        <v>7.840843831614845</v>
      </c>
      <c r="J253" s="29"/>
      <c r="K253" s="24"/>
      <c r="L253" s="27"/>
      <c r="M253" s="27"/>
    </row>
    <row r="254" spans="1:13" ht="28.5" customHeight="1">
      <c r="A254" s="87" t="s">
        <v>43</v>
      </c>
      <c r="B254" s="71" t="s">
        <v>11</v>
      </c>
      <c r="C254" s="70"/>
      <c r="D254" s="72">
        <f t="shared" si="31"/>
        <v>0</v>
      </c>
      <c r="E254" s="71" t="s">
        <v>6</v>
      </c>
      <c r="F254" s="70">
        <v>78586</v>
      </c>
      <c r="G254" s="72" t="e">
        <f t="shared" si="32"/>
        <v>#DIV/0!</v>
      </c>
      <c r="H254" s="72">
        <f t="shared" si="33"/>
        <v>6.627093788396135</v>
      </c>
      <c r="J254" s="29"/>
      <c r="K254" s="24"/>
      <c r="L254" s="27"/>
      <c r="M254" s="29"/>
    </row>
    <row r="255" spans="1:12" ht="28.5" customHeight="1">
      <c r="A255" s="73" t="s">
        <v>44</v>
      </c>
      <c r="B255" s="12" t="s">
        <v>13</v>
      </c>
      <c r="C255" s="70"/>
      <c r="D255" s="72">
        <f t="shared" si="31"/>
        <v>0</v>
      </c>
      <c r="E255" s="71" t="s">
        <v>7</v>
      </c>
      <c r="F255" s="70">
        <v>65510</v>
      </c>
      <c r="G255" s="72" t="e">
        <f t="shared" si="32"/>
        <v>#DIV/0!</v>
      </c>
      <c r="H255" s="72">
        <f t="shared" si="33"/>
        <v>5.524405289464164</v>
      </c>
      <c r="J255" s="29"/>
      <c r="K255"/>
      <c r="L255"/>
    </row>
    <row r="256" spans="1:13" ht="28.5" customHeight="1">
      <c r="A256" s="87" t="s">
        <v>46</v>
      </c>
      <c r="B256" s="71" t="s">
        <v>6</v>
      </c>
      <c r="C256" s="70">
        <v>9</v>
      </c>
      <c r="D256" s="72">
        <f t="shared" si="31"/>
        <v>20.930232558139537</v>
      </c>
      <c r="E256" s="71" t="s">
        <v>10</v>
      </c>
      <c r="F256" s="70">
        <v>61826</v>
      </c>
      <c r="G256" s="72">
        <f t="shared" si="32"/>
        <v>686855.5555555556</v>
      </c>
      <c r="H256" s="72">
        <f t="shared" si="33"/>
        <v>5.213736550548182</v>
      </c>
      <c r="J256" s="29"/>
      <c r="K256" s="24"/>
      <c r="L256" s="27"/>
      <c r="M256" s="29"/>
    </row>
    <row r="257" spans="1:13" ht="28.5" customHeight="1">
      <c r="A257" s="87" t="s">
        <v>45</v>
      </c>
      <c r="B257" s="12" t="s">
        <v>15</v>
      </c>
      <c r="C257" s="70"/>
      <c r="D257" s="72">
        <f t="shared" si="31"/>
        <v>0</v>
      </c>
      <c r="E257" s="71" t="s">
        <v>8</v>
      </c>
      <c r="F257" s="70">
        <v>61776</v>
      </c>
      <c r="G257" s="72" t="e">
        <f t="shared" si="32"/>
        <v>#DIV/0!</v>
      </c>
      <c r="H257" s="72">
        <f t="shared" si="33"/>
        <v>5.209520091008063</v>
      </c>
      <c r="J257" s="29"/>
      <c r="K257" s="24"/>
      <c r="L257" s="27"/>
      <c r="M257" s="27"/>
    </row>
    <row r="258" spans="1:13" ht="28.5" customHeight="1">
      <c r="A258" s="73" t="s">
        <v>42</v>
      </c>
      <c r="B258" s="12" t="s">
        <v>16</v>
      </c>
      <c r="C258" s="70"/>
      <c r="D258" s="72">
        <f t="shared" si="31"/>
        <v>0</v>
      </c>
      <c r="E258" s="71" t="s">
        <v>12</v>
      </c>
      <c r="F258" s="70">
        <v>58836</v>
      </c>
      <c r="G258" s="72" t="e">
        <f t="shared" si="32"/>
        <v>#DIV/0!</v>
      </c>
      <c r="H258" s="72">
        <f t="shared" si="33"/>
        <v>4.961592270049054</v>
      </c>
      <c r="J258" s="29"/>
      <c r="K258" s="24"/>
      <c r="L258" s="27"/>
      <c r="M258" s="24"/>
    </row>
    <row r="259" spans="1:13" ht="28.5" customHeight="1">
      <c r="A259" s="73" t="s">
        <v>39</v>
      </c>
      <c r="B259" s="71" t="s">
        <v>14</v>
      </c>
      <c r="C259" s="70"/>
      <c r="D259" s="72">
        <f>C259/$C$274*100</f>
        <v>0</v>
      </c>
      <c r="E259" s="71" t="s">
        <v>11</v>
      </c>
      <c r="F259" s="70">
        <v>42358</v>
      </c>
      <c r="G259" s="72" t="e">
        <f>(F259-C259)/C259*100</f>
        <v>#DIV/0!</v>
      </c>
      <c r="H259" s="72">
        <f>F259/$F$274*100</f>
        <v>3.572015864007374</v>
      </c>
      <c r="J259" s="29"/>
      <c r="K259" s="29"/>
      <c r="L259" s="27"/>
      <c r="M259" s="27"/>
    </row>
    <row r="260" spans="1:13" ht="28.5" customHeight="1">
      <c r="A260" s="87" t="s">
        <v>48</v>
      </c>
      <c r="B260" s="12" t="s">
        <v>17</v>
      </c>
      <c r="C260" s="70"/>
      <c r="D260" s="72">
        <f>C260/$C$274*100</f>
        <v>0</v>
      </c>
      <c r="E260" s="71" t="s">
        <v>9</v>
      </c>
      <c r="F260" s="70">
        <v>35141</v>
      </c>
      <c r="G260" s="72" t="e">
        <f>(F260-C260)/C260*100</f>
        <v>#DIV/0!</v>
      </c>
      <c r="H260" s="72">
        <f>F260/$F$274*100</f>
        <v>2.96341209398657</v>
      </c>
      <c r="J260" s="29"/>
      <c r="K260" s="29"/>
      <c r="M260" s="27"/>
    </row>
    <row r="261" spans="1:13" ht="28.5" customHeight="1">
      <c r="A261" s="87" t="s">
        <v>41</v>
      </c>
      <c r="B261" s="71" t="s">
        <v>9</v>
      </c>
      <c r="C261" s="70"/>
      <c r="D261" s="72">
        <f>C261/$C$274*100</f>
        <v>0</v>
      </c>
      <c r="E261" s="71" t="s">
        <v>14</v>
      </c>
      <c r="F261" s="70">
        <v>25558</v>
      </c>
      <c r="G261" s="72" t="e">
        <f>(F261-C261)/C261*100</f>
        <v>#DIV/0!</v>
      </c>
      <c r="H261" s="72">
        <f>F261/$F$274*100</f>
        <v>2.1552854585273256</v>
      </c>
      <c r="J261" s="29"/>
      <c r="K261" s="29"/>
      <c r="M261" s="27"/>
    </row>
    <row r="262" spans="1:13" ht="28.5" customHeight="1">
      <c r="A262" s="87" t="s">
        <v>61</v>
      </c>
      <c r="B262" s="12" t="s">
        <v>24</v>
      </c>
      <c r="C262" s="70"/>
      <c r="D262" s="72">
        <f t="shared" si="31"/>
        <v>0</v>
      </c>
      <c r="E262" s="12" t="s">
        <v>13</v>
      </c>
      <c r="F262" s="70">
        <v>24481</v>
      </c>
      <c r="G262" s="72" t="e">
        <f t="shared" si="32"/>
        <v>#DIV/0!</v>
      </c>
      <c r="H262" s="72">
        <f t="shared" si="33"/>
        <v>2.0644629200331583</v>
      </c>
      <c r="J262" s="29"/>
      <c r="K262" s="29"/>
      <c r="L262"/>
      <c r="M262" s="27"/>
    </row>
    <row r="263" spans="1:13" ht="28.5" customHeight="1">
      <c r="A263" s="87" t="s">
        <v>20</v>
      </c>
      <c r="B263" s="12" t="s">
        <v>21</v>
      </c>
      <c r="C263" s="70"/>
      <c r="D263" s="72">
        <f t="shared" si="31"/>
        <v>0</v>
      </c>
      <c r="E263" s="12" t="s">
        <v>15</v>
      </c>
      <c r="F263" s="70">
        <v>22198</v>
      </c>
      <c r="G263" s="72" t="e">
        <f t="shared" si="32"/>
        <v>#DIV/0!</v>
      </c>
      <c r="H263" s="72">
        <f t="shared" si="33"/>
        <v>1.871939377431316</v>
      </c>
      <c r="J263" s="29"/>
      <c r="K263" s="24"/>
      <c r="L263" s="27"/>
      <c r="M263" s="27"/>
    </row>
    <row r="264" spans="1:13" ht="28.5" customHeight="1">
      <c r="A264" s="87" t="s">
        <v>68</v>
      </c>
      <c r="B264" s="12" t="s">
        <v>97</v>
      </c>
      <c r="C264" s="70"/>
      <c r="D264" s="72">
        <f>C264/$C$274*100</f>
        <v>0</v>
      </c>
      <c r="E264" s="12" t="s">
        <v>16</v>
      </c>
      <c r="F264" s="70">
        <v>19922</v>
      </c>
      <c r="G264" s="72" t="e">
        <f>(F264-C264)/C264*100</f>
        <v>#DIV/0!</v>
      </c>
      <c r="H264" s="72">
        <f>F264/$F$274*100</f>
        <v>1.6800061391650905</v>
      </c>
      <c r="J264" s="29"/>
      <c r="K264" s="24"/>
      <c r="L264" s="27"/>
      <c r="M264" s="29"/>
    </row>
    <row r="265" spans="1:13" ht="28.5" customHeight="1">
      <c r="A265" s="73" t="s">
        <v>70</v>
      </c>
      <c r="B265" s="12" t="s">
        <v>94</v>
      </c>
      <c r="C265" s="70"/>
      <c r="D265" s="72">
        <f>C265/$C$274*100</f>
        <v>0</v>
      </c>
      <c r="E265" s="12" t="s">
        <v>17</v>
      </c>
      <c r="F265" s="70">
        <v>15517</v>
      </c>
      <c r="G265" s="72" t="e">
        <f>(F265-C265)/C265*100</f>
        <v>#DIV/0!</v>
      </c>
      <c r="H265" s="72">
        <f>F265/$F$274*100</f>
        <v>1.3085360536805897</v>
      </c>
      <c r="J265" s="30"/>
      <c r="K265" s="24"/>
      <c r="L265" s="27"/>
      <c r="M265" s="29"/>
    </row>
    <row r="266" spans="1:14" ht="28.5" customHeight="1">
      <c r="A266" s="87" t="s">
        <v>47</v>
      </c>
      <c r="B266" s="71" t="s">
        <v>12</v>
      </c>
      <c r="C266" s="70"/>
      <c r="D266" s="72">
        <f>C266/$C$274*100</f>
        <v>0</v>
      </c>
      <c r="E266" s="12" t="s">
        <v>18</v>
      </c>
      <c r="F266" s="70">
        <v>14529</v>
      </c>
      <c r="G266" s="72" t="e">
        <f>(F266-C266)/C266*100</f>
        <v>#DIV/0!</v>
      </c>
      <c r="H266" s="72">
        <f>F266/$F$274*100</f>
        <v>1.2252188131678343</v>
      </c>
      <c r="J266" s="30"/>
      <c r="K266" s="24"/>
      <c r="L266" s="27"/>
      <c r="M266" s="29"/>
      <c r="N266" s="24"/>
    </row>
    <row r="267" spans="1:13" ht="28.5" customHeight="1">
      <c r="A267" s="73" t="s">
        <v>37</v>
      </c>
      <c r="B267" s="71" t="s">
        <v>5</v>
      </c>
      <c r="C267" s="70">
        <v>10</v>
      </c>
      <c r="D267" s="72">
        <f t="shared" si="31"/>
        <v>23.25581395348837</v>
      </c>
      <c r="E267" s="12" t="s">
        <v>21</v>
      </c>
      <c r="F267" s="70">
        <v>13836</v>
      </c>
      <c r="G267" s="72">
        <f t="shared" si="32"/>
        <v>138260</v>
      </c>
      <c r="H267" s="72">
        <f t="shared" si="33"/>
        <v>1.1667786839417824</v>
      </c>
      <c r="J267" s="30"/>
      <c r="K267" s="24"/>
      <c r="L267" s="27"/>
      <c r="M267" s="29"/>
    </row>
    <row r="268" spans="1:14" ht="28.5" customHeight="1">
      <c r="A268" s="87" t="s">
        <v>51</v>
      </c>
      <c r="B268" s="71" t="s">
        <v>7</v>
      </c>
      <c r="C268" s="70">
        <v>8</v>
      </c>
      <c r="D268" s="72">
        <f aca="true" t="shared" si="34" ref="D268:D274">C268/$C$274*100</f>
        <v>18.6046511627907</v>
      </c>
      <c r="E268" s="12" t="s">
        <v>22</v>
      </c>
      <c r="F268" s="70">
        <v>12577</v>
      </c>
      <c r="G268" s="72">
        <f t="shared" si="32"/>
        <v>157112.5</v>
      </c>
      <c r="H268" s="72">
        <f aca="true" t="shared" si="35" ref="H268:H274">F268/$F$274*100</f>
        <v>1.0606082327215813</v>
      </c>
      <c r="J268" s="30"/>
      <c r="K268" s="24"/>
      <c r="L268" s="27"/>
      <c r="M268" s="29"/>
      <c r="N268" s="24"/>
    </row>
    <row r="269" spans="1:17" ht="28.5" customHeight="1">
      <c r="A269" s="87" t="s">
        <v>50</v>
      </c>
      <c r="B269" s="12" t="s">
        <v>22</v>
      </c>
      <c r="C269" s="70"/>
      <c r="D269" s="72">
        <f t="shared" si="34"/>
        <v>0</v>
      </c>
      <c r="E269" s="12" t="s">
        <v>23</v>
      </c>
      <c r="F269" s="70">
        <v>12347</v>
      </c>
      <c r="G269" s="72" t="e">
        <f t="shared" si="32"/>
        <v>#DIV/0!</v>
      </c>
      <c r="H269" s="72">
        <f t="shared" si="35"/>
        <v>1.041212518837033</v>
      </c>
      <c r="J269" s="30"/>
      <c r="K269" s="24"/>
      <c r="L269" s="27"/>
      <c r="M269" s="29"/>
      <c r="N269" s="24"/>
      <c r="O269" s="27"/>
      <c r="P269" s="29"/>
      <c r="Q269" s="29"/>
    </row>
    <row r="270" spans="1:14" ht="28.5" customHeight="1">
      <c r="A270" s="87" t="s">
        <v>95</v>
      </c>
      <c r="B270" s="12" t="s">
        <v>96</v>
      </c>
      <c r="C270" s="70"/>
      <c r="D270" s="72">
        <f t="shared" si="34"/>
        <v>0</v>
      </c>
      <c r="E270" s="12" t="s">
        <v>24</v>
      </c>
      <c r="F270" s="70">
        <v>10464</v>
      </c>
      <c r="G270" s="72" t="e">
        <f>(F270-C270)/C270*100</f>
        <v>#DIV/0!</v>
      </c>
      <c r="H270" s="72">
        <f t="shared" si="35"/>
        <v>0.8824206525561442</v>
      </c>
      <c r="J270" s="30"/>
      <c r="K270" s="24"/>
      <c r="L270" s="27"/>
      <c r="M270" s="29"/>
      <c r="N270" s="24"/>
    </row>
    <row r="271" spans="1:17" ht="28.5" customHeight="1">
      <c r="A271" s="11" t="s">
        <v>63</v>
      </c>
      <c r="B271" s="12" t="s">
        <v>98</v>
      </c>
      <c r="C271" s="70"/>
      <c r="D271" s="72">
        <f t="shared" si="34"/>
        <v>0</v>
      </c>
      <c r="E271" s="12" t="s">
        <v>25</v>
      </c>
      <c r="F271" s="70">
        <v>10304</v>
      </c>
      <c r="G271" s="72" t="e">
        <f>(F271-C271)/C271*100</f>
        <v>#DIV/0!</v>
      </c>
      <c r="H271" s="72">
        <f t="shared" si="35"/>
        <v>0.8689279820277628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81" t="s">
        <v>26</v>
      </c>
      <c r="B272" s="82"/>
      <c r="C272" s="83">
        <f>SUM(C252:C271)</f>
        <v>27</v>
      </c>
      <c r="D272" s="72">
        <f t="shared" si="34"/>
        <v>62.7906976744186</v>
      </c>
      <c r="E272" s="82"/>
      <c r="F272" s="83">
        <f>SUM(F252:F271)</f>
        <v>1031189</v>
      </c>
      <c r="G272" s="75">
        <f t="shared" si="32"/>
        <v>3819118.518518518</v>
      </c>
      <c r="H272" s="72">
        <f t="shared" si="35"/>
        <v>86.95933393431937</v>
      </c>
      <c r="J272" s="30"/>
      <c r="K272" s="24"/>
      <c r="L272" s="27"/>
      <c r="M272" s="29"/>
      <c r="N272" s="24"/>
      <c r="O272" s="27"/>
      <c r="P272" s="29"/>
      <c r="Q272" s="29"/>
    </row>
    <row r="273" spans="1:17" ht="28.5" customHeight="1">
      <c r="A273" s="88" t="s">
        <v>52</v>
      </c>
      <c r="B273" s="82"/>
      <c r="C273" s="84">
        <f>C274-C272</f>
        <v>16</v>
      </c>
      <c r="D273" s="72">
        <f t="shared" si="34"/>
        <v>37.2093023255814</v>
      </c>
      <c r="E273" s="82"/>
      <c r="F273" s="74">
        <f>F274-F272</f>
        <v>154640</v>
      </c>
      <c r="G273" s="75">
        <f t="shared" si="32"/>
        <v>966400</v>
      </c>
      <c r="H273" s="72">
        <f t="shared" si="35"/>
        <v>13.040666065680634</v>
      </c>
      <c r="J273" s="30"/>
      <c r="K273" s="21"/>
      <c r="L273" s="27"/>
      <c r="N273" s="24"/>
      <c r="O273" s="27"/>
      <c r="P273" s="29"/>
      <c r="Q273" s="29"/>
    </row>
    <row r="274" spans="1:17" ht="28.5" customHeight="1">
      <c r="A274" s="81" t="s">
        <v>28</v>
      </c>
      <c r="B274" s="82"/>
      <c r="C274" s="76">
        <v>43</v>
      </c>
      <c r="D274" s="72">
        <f t="shared" si="34"/>
        <v>100</v>
      </c>
      <c r="E274" s="82"/>
      <c r="F274" s="93">
        <v>1185829</v>
      </c>
      <c r="G274" s="75">
        <f t="shared" si="32"/>
        <v>2757641.8604651163</v>
      </c>
      <c r="H274" s="72">
        <f t="shared" si="35"/>
        <v>100</v>
      </c>
      <c r="J274" s="30"/>
      <c r="K274" s="21"/>
      <c r="L274" s="27"/>
      <c r="N274" s="24"/>
      <c r="O274" s="27"/>
      <c r="P274" s="29"/>
      <c r="Q274" s="29"/>
    </row>
    <row r="275" spans="1:17" ht="28.5" customHeight="1">
      <c r="A275" s="92"/>
      <c r="B275" s="3"/>
      <c r="C275" s="3"/>
      <c r="D275" s="3"/>
      <c r="E275" s="3"/>
      <c r="F275" s="3"/>
      <c r="G275" s="3"/>
      <c r="H275" s="3"/>
      <c r="J275" s="28"/>
      <c r="K275" s="21"/>
      <c r="L275" s="27"/>
      <c r="N275" s="24"/>
      <c r="O275" s="27"/>
      <c r="P275" s="29"/>
      <c r="Q275" s="29"/>
    </row>
    <row r="276" spans="1:17" ht="28.5" customHeight="1">
      <c r="A276" s="79" t="s">
        <v>32</v>
      </c>
      <c r="B276" s="3"/>
      <c r="C276" s="3"/>
      <c r="D276" s="3"/>
      <c r="E276" s="3"/>
      <c r="F276" s="3"/>
      <c r="G276" s="3"/>
      <c r="H276" s="3"/>
      <c r="J276" s="28"/>
      <c r="K276" s="21"/>
      <c r="L276" s="27"/>
      <c r="M276" s="29"/>
      <c r="N276" s="24"/>
      <c r="O276" s="27"/>
      <c r="P276" s="29"/>
      <c r="Q276" s="29"/>
    </row>
    <row r="277" spans="1:17" ht="28.5" customHeight="1">
      <c r="A277" s="79"/>
      <c r="B277" s="3"/>
      <c r="C277" s="3"/>
      <c r="D277" s="3"/>
      <c r="E277" s="3"/>
      <c r="F277" s="3"/>
      <c r="G277" s="3"/>
      <c r="H277" s="3"/>
      <c r="J277" s="30"/>
      <c r="K277" s="29"/>
      <c r="L277" s="29"/>
      <c r="M277" s="29"/>
      <c r="N277" s="24"/>
      <c r="O277" s="27"/>
      <c r="P277" s="29"/>
      <c r="Q277" s="29"/>
    </row>
    <row r="278" spans="1:17" ht="28.5" customHeight="1">
      <c r="A278" s="95" t="s">
        <v>34</v>
      </c>
      <c r="B278" s="95"/>
      <c r="C278" s="95"/>
      <c r="D278" s="95"/>
      <c r="E278" s="95"/>
      <c r="F278" s="95"/>
      <c r="G278" s="95"/>
      <c r="H278" s="95"/>
      <c r="J278" s="28"/>
      <c r="K278" s="29"/>
      <c r="L278" s="29"/>
      <c r="M278" s="29"/>
      <c r="N278" s="24"/>
      <c r="O278" s="27"/>
      <c r="P278" s="29"/>
      <c r="Q278" s="29"/>
    </row>
    <row r="279" spans="1:17" ht="28.5" customHeight="1">
      <c r="A279" s="102" t="s">
        <v>107</v>
      </c>
      <c r="B279" s="102"/>
      <c r="C279" s="102"/>
      <c r="D279" s="102"/>
      <c r="E279" s="102"/>
      <c r="F279" s="102"/>
      <c r="G279" s="102"/>
      <c r="H279" s="102"/>
      <c r="J279" s="30"/>
      <c r="K279" s="29"/>
      <c r="L279" s="29"/>
      <c r="M279" s="29"/>
      <c r="N279" s="24"/>
      <c r="O279" s="27"/>
      <c r="P279" s="29"/>
      <c r="Q279" s="29"/>
    </row>
    <row r="280" spans="1:17" ht="28.5" customHeight="1">
      <c r="A280" s="103" t="s">
        <v>36</v>
      </c>
      <c r="B280" s="104" t="s">
        <v>1</v>
      </c>
      <c r="C280" s="104">
        <v>2021</v>
      </c>
      <c r="D280" s="104" t="s">
        <v>30</v>
      </c>
      <c r="E280" s="104" t="s">
        <v>1</v>
      </c>
      <c r="F280" s="104">
        <v>2022</v>
      </c>
      <c r="G280" s="105" t="s">
        <v>31</v>
      </c>
      <c r="H280" s="104" t="s">
        <v>30</v>
      </c>
      <c r="J280" s="27"/>
      <c r="K280" s="29"/>
      <c r="L280" s="29"/>
      <c r="M280" s="29"/>
      <c r="N280" s="29"/>
      <c r="O280" s="27"/>
      <c r="P280" s="29"/>
      <c r="Q280" s="29"/>
    </row>
    <row r="281" spans="1:15" ht="28.5" customHeight="1">
      <c r="A281" s="106" t="s">
        <v>35</v>
      </c>
      <c r="B281" s="107" t="s">
        <v>10</v>
      </c>
      <c r="C281" s="108">
        <v>1</v>
      </c>
      <c r="D281" s="72">
        <f aca="true" t="shared" si="36" ref="D281:D303">C281/$C$303*100</f>
        <v>2.2222222222222223</v>
      </c>
      <c r="E281" s="107" t="s">
        <v>4</v>
      </c>
      <c r="F281" s="70">
        <v>438477</v>
      </c>
      <c r="G281" s="72">
        <f>(F281-C281)/C281*100</f>
        <v>43847600</v>
      </c>
      <c r="H281" s="72">
        <f aca="true" t="shared" si="37" ref="H281:H303">F281/$F$303*100</f>
        <v>29.406809726955018</v>
      </c>
      <c r="J281" s="24"/>
      <c r="K281" s="29"/>
      <c r="L281" s="29"/>
      <c r="M281" s="29"/>
      <c r="N281" s="29"/>
      <c r="O281" s="25"/>
    </row>
    <row r="282" spans="1:12" ht="28.5" customHeight="1">
      <c r="A282" s="109" t="s">
        <v>49</v>
      </c>
      <c r="B282" s="107" t="s">
        <v>8</v>
      </c>
      <c r="C282" s="108"/>
      <c r="D282" s="72">
        <f t="shared" si="36"/>
        <v>0</v>
      </c>
      <c r="E282" s="107" t="s">
        <v>5</v>
      </c>
      <c r="F282" s="70">
        <v>119775</v>
      </c>
      <c r="G282" s="72" t="e">
        <f aca="true" t="shared" si="38" ref="G282:G303">(F282-C282)/C282*100</f>
        <v>#DIV/0!</v>
      </c>
      <c r="H282" s="72">
        <f t="shared" si="37"/>
        <v>8.032805905545871</v>
      </c>
      <c r="J282" s="29"/>
      <c r="K282"/>
      <c r="L282"/>
    </row>
    <row r="283" spans="1:12" ht="28.5" customHeight="1">
      <c r="A283" s="109" t="s">
        <v>43</v>
      </c>
      <c r="B283" s="107" t="s">
        <v>11</v>
      </c>
      <c r="C283" s="108"/>
      <c r="D283" s="72">
        <f t="shared" si="36"/>
        <v>0</v>
      </c>
      <c r="E283" s="107" t="s">
        <v>6</v>
      </c>
      <c r="F283" s="70">
        <v>95989</v>
      </c>
      <c r="G283" s="72" t="e">
        <f t="shared" si="38"/>
        <v>#DIV/0!</v>
      </c>
      <c r="H283" s="72">
        <f t="shared" si="37"/>
        <v>6.437578844228284</v>
      </c>
      <c r="J283" s="29"/>
      <c r="K283"/>
      <c r="L283"/>
    </row>
    <row r="284" spans="1:12" ht="28.5" customHeight="1">
      <c r="A284" s="106" t="s">
        <v>44</v>
      </c>
      <c r="B284" s="110" t="s">
        <v>13</v>
      </c>
      <c r="C284" s="108"/>
      <c r="D284" s="72">
        <f t="shared" si="36"/>
        <v>0</v>
      </c>
      <c r="E284" s="107" t="s">
        <v>7</v>
      </c>
      <c r="F284" s="70">
        <v>80188</v>
      </c>
      <c r="G284" s="72" t="e">
        <f t="shared" si="38"/>
        <v>#DIV/0!</v>
      </c>
      <c r="H284" s="72">
        <f t="shared" si="37"/>
        <v>5.377872176613754</v>
      </c>
      <c r="J284" s="29"/>
      <c r="K284"/>
      <c r="L284"/>
    </row>
    <row r="285" spans="1:12" ht="28.5" customHeight="1">
      <c r="A285" s="109" t="s">
        <v>46</v>
      </c>
      <c r="B285" s="107" t="s">
        <v>6</v>
      </c>
      <c r="C285" s="70">
        <v>9</v>
      </c>
      <c r="D285" s="72">
        <f t="shared" si="36"/>
        <v>20</v>
      </c>
      <c r="E285" s="107" t="s">
        <v>10</v>
      </c>
      <c r="F285" s="108">
        <v>76517</v>
      </c>
      <c r="G285" s="72">
        <f t="shared" si="38"/>
        <v>850088.8888888889</v>
      </c>
      <c r="H285" s="72">
        <f t="shared" si="37"/>
        <v>5.131673633685272</v>
      </c>
      <c r="J285" s="29"/>
      <c r="K285" s="29"/>
      <c r="L285"/>
    </row>
    <row r="286" spans="1:12" ht="28.5" customHeight="1">
      <c r="A286" s="109" t="s">
        <v>45</v>
      </c>
      <c r="B286" s="110" t="s">
        <v>15</v>
      </c>
      <c r="C286" s="108"/>
      <c r="D286" s="72">
        <f t="shared" si="36"/>
        <v>0</v>
      </c>
      <c r="E286" s="107" t="s">
        <v>8</v>
      </c>
      <c r="F286" s="108">
        <v>75737</v>
      </c>
      <c r="G286" s="72" t="e">
        <f t="shared" si="38"/>
        <v>#DIV/0!</v>
      </c>
      <c r="H286" s="72">
        <f t="shared" si="37"/>
        <v>5.079362311570258</v>
      </c>
      <c r="J286" s="29"/>
      <c r="K286" s="29"/>
      <c r="L286"/>
    </row>
    <row r="287" spans="1:12" ht="28.5" customHeight="1">
      <c r="A287" s="106" t="s">
        <v>42</v>
      </c>
      <c r="B287" s="110" t="s">
        <v>16</v>
      </c>
      <c r="C287" s="108"/>
      <c r="D287" s="72">
        <f t="shared" si="36"/>
        <v>0</v>
      </c>
      <c r="E287" s="107" t="s">
        <v>12</v>
      </c>
      <c r="F287" s="108">
        <v>71909</v>
      </c>
      <c r="G287" s="72" t="e">
        <f t="shared" si="38"/>
        <v>#DIV/0!</v>
      </c>
      <c r="H287" s="72">
        <f t="shared" si="37"/>
        <v>4.822634438421191</v>
      </c>
      <c r="J287" s="29"/>
      <c r="K287" s="29"/>
      <c r="L287"/>
    </row>
    <row r="288" spans="1:12" ht="28.5" customHeight="1">
      <c r="A288" s="106" t="s">
        <v>39</v>
      </c>
      <c r="B288" s="107" t="s">
        <v>14</v>
      </c>
      <c r="C288" s="108"/>
      <c r="D288" s="72">
        <f t="shared" si="36"/>
        <v>0</v>
      </c>
      <c r="E288" s="107" t="s">
        <v>11</v>
      </c>
      <c r="F288" s="108">
        <v>54905</v>
      </c>
      <c r="G288" s="72" t="e">
        <f t="shared" si="38"/>
        <v>#DIV/0!</v>
      </c>
      <c r="H288" s="72">
        <f t="shared" si="37"/>
        <v>3.682247616313889</v>
      </c>
      <c r="J288" s="29"/>
      <c r="K288" s="29"/>
      <c r="L288"/>
    </row>
    <row r="289" spans="1:12" ht="28.5" customHeight="1">
      <c r="A289" s="109" t="s">
        <v>48</v>
      </c>
      <c r="B289" s="110" t="s">
        <v>17</v>
      </c>
      <c r="C289" s="108"/>
      <c r="D289" s="72">
        <f t="shared" si="36"/>
        <v>0</v>
      </c>
      <c r="E289" s="107" t="s">
        <v>9</v>
      </c>
      <c r="F289" s="108">
        <v>42077</v>
      </c>
      <c r="G289" s="72" t="e">
        <f t="shared" si="38"/>
        <v>#DIV/0!</v>
      </c>
      <c r="H289" s="72">
        <f t="shared" si="37"/>
        <v>2.8219275649146622</v>
      </c>
      <c r="J289" s="29"/>
      <c r="K289" s="29"/>
      <c r="L289"/>
    </row>
    <row r="290" spans="1:12" ht="28.5" customHeight="1">
      <c r="A290" s="109" t="s">
        <v>41</v>
      </c>
      <c r="B290" s="107" t="s">
        <v>9</v>
      </c>
      <c r="C290" s="108"/>
      <c r="D290" s="72">
        <f t="shared" si="36"/>
        <v>0</v>
      </c>
      <c r="E290" s="107" t="s">
        <v>14</v>
      </c>
      <c r="F290" s="108">
        <v>37112</v>
      </c>
      <c r="G290" s="72" t="e">
        <f t="shared" si="38"/>
        <v>#DIV/0!</v>
      </c>
      <c r="H290" s="72">
        <f t="shared" si="37"/>
        <v>2.488945879913324</v>
      </c>
      <c r="J290"/>
      <c r="K290"/>
      <c r="L290"/>
    </row>
    <row r="291" spans="1:12" ht="28.5" customHeight="1">
      <c r="A291" s="109" t="s">
        <v>61</v>
      </c>
      <c r="B291" s="110" t="s">
        <v>24</v>
      </c>
      <c r="C291" s="108"/>
      <c r="D291" s="72">
        <f t="shared" si="36"/>
        <v>0</v>
      </c>
      <c r="E291" s="110" t="s">
        <v>13</v>
      </c>
      <c r="F291" s="108">
        <v>30774</v>
      </c>
      <c r="G291" s="72" t="e">
        <f t="shared" si="38"/>
        <v>#DIV/0!</v>
      </c>
      <c r="H291" s="72">
        <f t="shared" si="37"/>
        <v>2.063882854830045</v>
      </c>
      <c r="J291"/>
      <c r="K291" s="29"/>
      <c r="L291"/>
    </row>
    <row r="292" spans="1:12" ht="28.5" customHeight="1">
      <c r="A292" s="109" t="s">
        <v>20</v>
      </c>
      <c r="B292" s="110" t="s">
        <v>21</v>
      </c>
      <c r="C292" s="108"/>
      <c r="D292" s="72">
        <f t="shared" si="36"/>
        <v>0</v>
      </c>
      <c r="E292" s="110" t="s">
        <v>15</v>
      </c>
      <c r="F292" s="108">
        <v>28389</v>
      </c>
      <c r="G292" s="72" t="e">
        <f t="shared" si="38"/>
        <v>#DIV/0!</v>
      </c>
      <c r="H292" s="72">
        <f t="shared" si="37"/>
        <v>1.903930927593753</v>
      </c>
      <c r="J292"/>
      <c r="K292" s="24"/>
      <c r="L292"/>
    </row>
    <row r="293" spans="1:12" ht="28.5" customHeight="1">
      <c r="A293" s="109" t="s">
        <v>47</v>
      </c>
      <c r="B293" s="107" t="s">
        <v>12</v>
      </c>
      <c r="C293" s="108"/>
      <c r="D293" s="72">
        <f t="shared" si="36"/>
        <v>0</v>
      </c>
      <c r="E293" s="110" t="s">
        <v>16</v>
      </c>
      <c r="F293" s="108">
        <v>23965</v>
      </c>
      <c r="G293" s="72" t="e">
        <f t="shared" si="38"/>
        <v>#DIV/0!</v>
      </c>
      <c r="H293" s="72">
        <f t="shared" si="37"/>
        <v>1.607231839085008</v>
      </c>
      <c r="J293"/>
      <c r="K293" s="24"/>
      <c r="L293"/>
    </row>
    <row r="294" spans="1:14" ht="28.5" customHeight="1">
      <c r="A294" s="87" t="s">
        <v>68</v>
      </c>
      <c r="B294" s="12" t="s">
        <v>97</v>
      </c>
      <c r="C294" s="70"/>
      <c r="D294" s="72">
        <f t="shared" si="36"/>
        <v>0</v>
      </c>
      <c r="E294" s="110" t="s">
        <v>17</v>
      </c>
      <c r="F294" s="108">
        <v>22691</v>
      </c>
      <c r="G294" s="72" t="e">
        <f t="shared" si="38"/>
        <v>#DIV/0!</v>
      </c>
      <c r="H294" s="72">
        <f t="shared" si="37"/>
        <v>1.5217900129638187</v>
      </c>
      <c r="J294"/>
      <c r="K294" s="24"/>
      <c r="L294" s="27"/>
      <c r="M294" s="29"/>
      <c r="N294" s="29"/>
    </row>
    <row r="295" spans="1:14" ht="28.5" customHeight="1">
      <c r="A295" s="73" t="s">
        <v>70</v>
      </c>
      <c r="B295" s="12" t="s">
        <v>94</v>
      </c>
      <c r="C295" s="70"/>
      <c r="D295" s="72">
        <f t="shared" si="36"/>
        <v>0</v>
      </c>
      <c r="E295" s="110" t="s">
        <v>18</v>
      </c>
      <c r="F295" s="108">
        <v>19272</v>
      </c>
      <c r="G295" s="72" t="e">
        <f t="shared" si="38"/>
        <v>#DIV/0!</v>
      </c>
      <c r="H295" s="72">
        <f t="shared" si="37"/>
        <v>1.2924920510263413</v>
      </c>
      <c r="J295"/>
      <c r="K295" s="24"/>
      <c r="L295" s="27"/>
      <c r="M295" s="29"/>
      <c r="N295" s="29"/>
    </row>
    <row r="296" spans="1:14" ht="28.5" customHeight="1">
      <c r="A296" s="109" t="s">
        <v>51</v>
      </c>
      <c r="B296" s="107" t="s">
        <v>7</v>
      </c>
      <c r="C296" s="70">
        <v>8</v>
      </c>
      <c r="D296" s="72">
        <f t="shared" si="36"/>
        <v>17.77777777777778</v>
      </c>
      <c r="E296" s="110" t="s">
        <v>21</v>
      </c>
      <c r="F296" s="108">
        <v>17711</v>
      </c>
      <c r="G296" s="72">
        <f t="shared" si="38"/>
        <v>221287.5</v>
      </c>
      <c r="H296" s="72">
        <f t="shared" si="37"/>
        <v>1.1878023409987304</v>
      </c>
      <c r="J296"/>
      <c r="K296" s="24"/>
      <c r="L296" s="27"/>
      <c r="M296" s="29"/>
      <c r="N296" s="29"/>
    </row>
    <row r="297" spans="1:14" ht="28.5" customHeight="1">
      <c r="A297" s="106" t="s">
        <v>37</v>
      </c>
      <c r="B297" s="107" t="s">
        <v>5</v>
      </c>
      <c r="C297" s="70">
        <v>10</v>
      </c>
      <c r="D297" s="72">
        <f t="shared" si="36"/>
        <v>22.22222222222222</v>
      </c>
      <c r="E297" s="110" t="s">
        <v>22</v>
      </c>
      <c r="F297" s="108">
        <v>17450</v>
      </c>
      <c r="G297" s="72">
        <f t="shared" si="38"/>
        <v>174400</v>
      </c>
      <c r="H297" s="72">
        <f t="shared" si="37"/>
        <v>1.170298167829476</v>
      </c>
      <c r="J297"/>
      <c r="K297" s="24"/>
      <c r="L297" s="27"/>
      <c r="M297" s="29"/>
      <c r="N297" s="29"/>
    </row>
    <row r="298" spans="1:14" ht="28.5" customHeight="1">
      <c r="A298" s="87" t="s">
        <v>50</v>
      </c>
      <c r="B298" s="12" t="s">
        <v>22</v>
      </c>
      <c r="C298" s="70"/>
      <c r="D298" s="72">
        <f t="shared" si="36"/>
        <v>0</v>
      </c>
      <c r="E298" s="110" t="s">
        <v>23</v>
      </c>
      <c r="F298" s="108">
        <v>16069</v>
      </c>
      <c r="G298" s="72" t="e">
        <f t="shared" si="38"/>
        <v>#DIV/0!</v>
      </c>
      <c r="H298" s="72">
        <f t="shared" si="37"/>
        <v>1.077680301366868</v>
      </c>
      <c r="J298"/>
      <c r="K298" s="24"/>
      <c r="L298" s="27"/>
      <c r="M298" s="29"/>
      <c r="N298" s="29"/>
    </row>
    <row r="299" spans="1:14" ht="28.5" customHeight="1">
      <c r="A299" s="11" t="s">
        <v>63</v>
      </c>
      <c r="B299" s="12" t="s">
        <v>98</v>
      </c>
      <c r="C299" s="70"/>
      <c r="D299" s="72">
        <f t="shared" si="36"/>
        <v>0</v>
      </c>
      <c r="E299" s="110" t="s">
        <v>24</v>
      </c>
      <c r="F299" s="108">
        <v>13112</v>
      </c>
      <c r="G299" s="72" t="e">
        <f t="shared" si="38"/>
        <v>#DIV/0!</v>
      </c>
      <c r="H299" s="72">
        <f t="shared" si="37"/>
        <v>0.879366737912899</v>
      </c>
      <c r="J299"/>
      <c r="K299" s="24"/>
      <c r="L299" s="27"/>
      <c r="M299" s="29"/>
      <c r="N299" s="29"/>
    </row>
    <row r="300" spans="1:14" ht="28.5" customHeight="1">
      <c r="A300" s="87" t="s">
        <v>95</v>
      </c>
      <c r="B300" s="12" t="s">
        <v>96</v>
      </c>
      <c r="C300" s="70"/>
      <c r="D300" s="72">
        <f t="shared" si="36"/>
        <v>0</v>
      </c>
      <c r="E300" s="110" t="s">
        <v>25</v>
      </c>
      <c r="F300" s="108">
        <v>13089</v>
      </c>
      <c r="G300" s="72" t="e">
        <f t="shared" si="38"/>
        <v>#DIV/0!</v>
      </c>
      <c r="H300" s="72">
        <f t="shared" si="37"/>
        <v>0.8778242245684819</v>
      </c>
      <c r="J300"/>
      <c r="K300" s="29"/>
      <c r="L300" s="27"/>
      <c r="M300" s="29"/>
      <c r="N300" s="29"/>
    </row>
    <row r="301" spans="1:14" ht="28.5" customHeight="1">
      <c r="A301" s="103" t="s">
        <v>26</v>
      </c>
      <c r="B301" s="111"/>
      <c r="C301" s="83">
        <f>SUM(C281:C300)</f>
        <v>28</v>
      </c>
      <c r="D301" s="72">
        <f t="shared" si="36"/>
        <v>62.22222222222222</v>
      </c>
      <c r="E301" s="111"/>
      <c r="F301" s="83">
        <f>SUM(F281:F300)</f>
        <v>1295208</v>
      </c>
      <c r="G301" s="72">
        <f t="shared" si="38"/>
        <v>4625642.857142857</v>
      </c>
      <c r="H301" s="72">
        <f t="shared" si="37"/>
        <v>86.86415755633695</v>
      </c>
      <c r="J301"/>
      <c r="K301" s="29"/>
      <c r="L301" s="27"/>
      <c r="M301" s="29"/>
      <c r="N301" s="29"/>
    </row>
    <row r="302" spans="1:14" ht="28.5" customHeight="1">
      <c r="A302" s="113" t="s">
        <v>52</v>
      </c>
      <c r="B302" s="111"/>
      <c r="C302" s="84">
        <f>C303-C301</f>
        <v>17</v>
      </c>
      <c r="D302" s="72">
        <f t="shared" si="36"/>
        <v>37.77777777777778</v>
      </c>
      <c r="E302" s="111"/>
      <c r="F302" s="74">
        <f>F303-F301</f>
        <v>195865</v>
      </c>
      <c r="G302" s="72">
        <f t="shared" si="38"/>
        <v>1152047.0588235294</v>
      </c>
      <c r="H302" s="72">
        <f t="shared" si="37"/>
        <v>13.135842443663053</v>
      </c>
      <c r="J302"/>
      <c r="K302" s="24"/>
      <c r="L302" s="27"/>
      <c r="M302" s="29"/>
      <c r="N302" s="29"/>
    </row>
    <row r="303" spans="1:14" ht="28.5" customHeight="1">
      <c r="A303" s="103" t="s">
        <v>28</v>
      </c>
      <c r="B303" s="111"/>
      <c r="C303" s="112">
        <v>45</v>
      </c>
      <c r="D303" s="72">
        <f t="shared" si="36"/>
        <v>100</v>
      </c>
      <c r="E303" s="111"/>
      <c r="F303" s="116">
        <v>1491073</v>
      </c>
      <c r="G303" s="72">
        <f t="shared" si="38"/>
        <v>3313395.5555555555</v>
      </c>
      <c r="H303" s="72">
        <f t="shared" si="37"/>
        <v>100</v>
      </c>
      <c r="J303"/>
      <c r="K303" s="24"/>
      <c r="L303" s="27"/>
      <c r="M303" s="29"/>
      <c r="N303" s="29"/>
    </row>
    <row r="304" spans="1:14" ht="28.5" customHeight="1">
      <c r="A304" s="91"/>
      <c r="B304" s="114"/>
      <c r="C304" s="114"/>
      <c r="D304" s="114"/>
      <c r="E304" s="114"/>
      <c r="F304" s="114"/>
      <c r="G304" s="114"/>
      <c r="H304" s="114"/>
      <c r="J304"/>
      <c r="K304" s="24"/>
      <c r="L304" s="27"/>
      <c r="M304" s="29"/>
      <c r="N304" s="29"/>
    </row>
    <row r="305" spans="1:14" ht="28.5" customHeight="1">
      <c r="A305" s="115" t="s">
        <v>32</v>
      </c>
      <c r="B305" s="114"/>
      <c r="C305" s="114"/>
      <c r="D305" s="114"/>
      <c r="E305" s="114"/>
      <c r="F305" s="114"/>
      <c r="G305" s="114"/>
      <c r="H305" s="114"/>
      <c r="J305"/>
      <c r="K305" s="24"/>
      <c r="L305" s="27"/>
      <c r="M305" s="29"/>
      <c r="N305" s="29"/>
    </row>
    <row r="306" spans="1:14" ht="28.5" customHeight="1">
      <c r="A306" s="42"/>
      <c r="B306" s="47"/>
      <c r="C306" s="47"/>
      <c r="D306" s="47"/>
      <c r="E306" s="47"/>
      <c r="F306" s="47"/>
      <c r="G306" s="47"/>
      <c r="H306" s="47"/>
      <c r="J306"/>
      <c r="K306" s="29"/>
      <c r="L306" s="27"/>
      <c r="M306" s="29"/>
      <c r="N306" s="29"/>
    </row>
    <row r="307" spans="1:14" ht="28.5" customHeight="1">
      <c r="A307" s="94" t="s">
        <v>34</v>
      </c>
      <c r="B307" s="94"/>
      <c r="C307" s="94"/>
      <c r="D307" s="94"/>
      <c r="E307" s="94"/>
      <c r="F307" s="94"/>
      <c r="G307" s="94"/>
      <c r="H307" s="94"/>
      <c r="J307"/>
      <c r="K307"/>
      <c r="L307" s="27"/>
      <c r="M307" s="29"/>
      <c r="N307" s="29"/>
    </row>
    <row r="308" spans="1:14" ht="28.5" customHeight="1">
      <c r="A308" s="99" t="s">
        <v>64</v>
      </c>
      <c r="B308" s="99"/>
      <c r="C308" s="99"/>
      <c r="D308" s="99"/>
      <c r="E308" s="99"/>
      <c r="F308" s="99"/>
      <c r="G308" s="99"/>
      <c r="H308" s="99"/>
      <c r="J308"/>
      <c r="K308"/>
      <c r="L308" s="27"/>
      <c r="M308" s="29"/>
      <c r="N308" s="29"/>
    </row>
    <row r="309" spans="1:12" ht="28.5" customHeight="1">
      <c r="A309" s="57" t="s">
        <v>36</v>
      </c>
      <c r="B309" s="48" t="s">
        <v>1</v>
      </c>
      <c r="C309" s="48">
        <v>2020</v>
      </c>
      <c r="D309" s="49" t="s">
        <v>31</v>
      </c>
      <c r="E309" s="64" t="s">
        <v>1</v>
      </c>
      <c r="F309" s="48">
        <v>2021</v>
      </c>
      <c r="G309" s="49" t="s">
        <v>31</v>
      </c>
      <c r="H309" s="48" t="s">
        <v>30</v>
      </c>
      <c r="J309"/>
      <c r="K309"/>
      <c r="L309"/>
    </row>
    <row r="310" spans="1:12" ht="28.5" customHeight="1">
      <c r="A310" s="53" t="s">
        <v>38</v>
      </c>
      <c r="B310" s="51" t="s">
        <v>10</v>
      </c>
      <c r="C310" s="50">
        <v>48254</v>
      </c>
      <c r="D310" s="52">
        <f aca="true" t="shared" si="39" ref="D310:D316">C310/$C$332*100</f>
        <v>4.594070189669388</v>
      </c>
      <c r="E310" s="65" t="s">
        <v>4</v>
      </c>
      <c r="F310" s="50">
        <v>16</v>
      </c>
      <c r="G310" s="52">
        <f aca="true" t="shared" si="40" ref="G310:G316">(F310-C310)/C310*100</f>
        <v>-99.96684212707756</v>
      </c>
      <c r="H310" s="52">
        <f>F310/$F$332*100</f>
        <v>31.372549019607842</v>
      </c>
      <c r="J310"/>
      <c r="K310"/>
      <c r="L310"/>
    </row>
    <row r="311" spans="1:12" ht="28.5" customHeight="1">
      <c r="A311" s="53" t="s">
        <v>37</v>
      </c>
      <c r="B311" s="51" t="s">
        <v>5</v>
      </c>
      <c r="C311" s="50">
        <v>117206</v>
      </c>
      <c r="D311" s="52">
        <f t="shared" si="39"/>
        <v>11.158714109719199</v>
      </c>
      <c r="E311" s="65" t="s">
        <v>5</v>
      </c>
      <c r="F311" s="50">
        <v>10</v>
      </c>
      <c r="G311" s="52">
        <f t="shared" si="40"/>
        <v>-99.99146801358292</v>
      </c>
      <c r="H311" s="52">
        <f>F311/$F$332*100</f>
        <v>19.607843137254903</v>
      </c>
      <c r="J311"/>
      <c r="K311"/>
      <c r="L311"/>
    </row>
    <row r="312" spans="1:12" ht="28.5" customHeight="1">
      <c r="A312" s="62" t="s">
        <v>46</v>
      </c>
      <c r="B312" s="51" t="s">
        <v>8</v>
      </c>
      <c r="C312" s="50">
        <v>46935</v>
      </c>
      <c r="D312" s="52">
        <f t="shared" si="39"/>
        <v>4.468493479341251</v>
      </c>
      <c r="E312" s="65" t="s">
        <v>6</v>
      </c>
      <c r="F312" s="50">
        <v>9</v>
      </c>
      <c r="G312" s="52">
        <f t="shared" si="40"/>
        <v>-99.98082454458293</v>
      </c>
      <c r="H312" s="52">
        <f aca="true" t="shared" si="41" ref="H312:H332">F312/$F$332*100</f>
        <v>17.647058823529413</v>
      </c>
      <c r="J312"/>
      <c r="K312"/>
      <c r="L312"/>
    </row>
    <row r="313" spans="1:12" ht="28.5" customHeight="1">
      <c r="A313" s="62" t="s">
        <v>51</v>
      </c>
      <c r="B313" s="56" t="s">
        <v>22</v>
      </c>
      <c r="C313" s="50">
        <v>16353</v>
      </c>
      <c r="D313" s="52">
        <f t="shared" si="39"/>
        <v>1.5569036724761367</v>
      </c>
      <c r="E313" s="65" t="s">
        <v>7</v>
      </c>
      <c r="F313" s="50">
        <v>8</v>
      </c>
      <c r="G313" s="52">
        <f t="shared" si="40"/>
        <v>-99.95107931266435</v>
      </c>
      <c r="H313" s="52">
        <f t="shared" si="41"/>
        <v>15.686274509803921</v>
      </c>
      <c r="J313"/>
      <c r="K313"/>
      <c r="L313"/>
    </row>
    <row r="314" spans="1:12" ht="28.5" customHeight="1">
      <c r="A314" s="53" t="s">
        <v>35</v>
      </c>
      <c r="B314" s="51" t="s">
        <v>4</v>
      </c>
      <c r="C314" s="50">
        <v>222374</v>
      </c>
      <c r="D314" s="52">
        <f t="shared" si="39"/>
        <v>21.171338424950065</v>
      </c>
      <c r="E314" s="65" t="s">
        <v>10</v>
      </c>
      <c r="F314" s="50">
        <v>3</v>
      </c>
      <c r="G314" s="52">
        <f t="shared" si="40"/>
        <v>-99.99865092142068</v>
      </c>
      <c r="H314" s="52">
        <f t="shared" si="41"/>
        <v>5.88235294117647</v>
      </c>
      <c r="J314"/>
      <c r="K314"/>
      <c r="L314"/>
    </row>
    <row r="315" spans="1:12" ht="28.5" customHeight="1">
      <c r="A315" s="62" t="s">
        <v>47</v>
      </c>
      <c r="B315" s="51" t="s">
        <v>7</v>
      </c>
      <c r="C315" s="50">
        <v>56583</v>
      </c>
      <c r="D315" s="52">
        <f t="shared" si="39"/>
        <v>5.3870409404829225</v>
      </c>
      <c r="E315" s="65" t="s">
        <v>8</v>
      </c>
      <c r="F315" s="50">
        <v>3</v>
      </c>
      <c r="G315" s="52">
        <f t="shared" si="40"/>
        <v>-99.99469805418587</v>
      </c>
      <c r="H315" s="52">
        <f t="shared" si="41"/>
        <v>5.88235294117647</v>
      </c>
      <c r="J315"/>
      <c r="K315"/>
      <c r="L315"/>
    </row>
    <row r="316" spans="1:12" ht="28.5" customHeight="1">
      <c r="A316" s="53" t="s">
        <v>42</v>
      </c>
      <c r="B316" s="56" t="s">
        <v>15</v>
      </c>
      <c r="C316" s="50">
        <v>22600</v>
      </c>
      <c r="D316" s="52">
        <f t="shared" si="39"/>
        <v>2.1516555370855923</v>
      </c>
      <c r="E316" s="65" t="s">
        <v>12</v>
      </c>
      <c r="F316" s="50">
        <v>1</v>
      </c>
      <c r="G316" s="52">
        <f t="shared" si="40"/>
        <v>-99.99557522123894</v>
      </c>
      <c r="H316" s="52">
        <f t="shared" si="41"/>
        <v>1.9607843137254901</v>
      </c>
      <c r="J316" s="27"/>
      <c r="K316"/>
      <c r="L316"/>
    </row>
    <row r="317" spans="1:13" ht="28.5" customHeight="1">
      <c r="A317" s="62" t="s">
        <v>49</v>
      </c>
      <c r="B317" s="51" t="s">
        <v>6</v>
      </c>
      <c r="C317" s="50">
        <v>67367</v>
      </c>
      <c r="D317" s="52">
        <f aca="true" t="shared" si="42" ref="D317:D326">C317/$C$332*100</f>
        <v>6.413742414462171</v>
      </c>
      <c r="E317" s="65" t="s">
        <v>11</v>
      </c>
      <c r="F317" s="50"/>
      <c r="G317" s="52">
        <f>(F317-C317)/C317*100</f>
        <v>-100</v>
      </c>
      <c r="H317" s="52">
        <f>F317/$F$332*100</f>
        <v>0</v>
      </c>
      <c r="J317" s="29"/>
      <c r="K317" s="24"/>
      <c r="L317" s="27"/>
      <c r="M317" s="27"/>
    </row>
    <row r="318" spans="1:13" ht="28.5" customHeight="1">
      <c r="A318" s="62" t="s">
        <v>43</v>
      </c>
      <c r="B318" s="51" t="s">
        <v>12</v>
      </c>
      <c r="C318" s="50">
        <v>46527</v>
      </c>
      <c r="D318" s="52">
        <f t="shared" si="42"/>
        <v>4.429649432477051</v>
      </c>
      <c r="E318" s="65" t="s">
        <v>9</v>
      </c>
      <c r="F318" s="50"/>
      <c r="G318" s="52">
        <f>(F318-C318)/C318*100</f>
        <v>-100</v>
      </c>
      <c r="H318" s="52">
        <f>F318/$F$332*100</f>
        <v>0</v>
      </c>
      <c r="J318" s="29"/>
      <c r="K318" s="24"/>
      <c r="L318" s="27"/>
      <c r="M318" s="29"/>
    </row>
    <row r="319" spans="1:13" ht="28.5" customHeight="1">
      <c r="A319" s="62" t="s">
        <v>41</v>
      </c>
      <c r="B319" s="51" t="s">
        <v>11</v>
      </c>
      <c r="C319" s="50">
        <v>42498</v>
      </c>
      <c r="D319" s="52">
        <f t="shared" si="42"/>
        <v>4.046064469693075</v>
      </c>
      <c r="E319" s="65" t="s">
        <v>14</v>
      </c>
      <c r="F319" s="50"/>
      <c r="G319" s="52">
        <f aca="true" t="shared" si="43" ref="G319:G325">(F318-C319)/C319*100</f>
        <v>-100</v>
      </c>
      <c r="H319" s="52">
        <f aca="true" t="shared" si="44" ref="H319:H325">F318/$F$332*100</f>
        <v>0</v>
      </c>
      <c r="J319" s="29"/>
      <c r="K319" s="24"/>
      <c r="L319" s="27"/>
      <c r="M319" s="27"/>
    </row>
    <row r="320" spans="1:13" ht="28.5" customHeight="1">
      <c r="A320" s="53" t="s">
        <v>39</v>
      </c>
      <c r="B320" s="51" t="s">
        <v>9</v>
      </c>
      <c r="C320" s="50">
        <v>30924</v>
      </c>
      <c r="D320" s="52">
        <f t="shared" si="42"/>
        <v>2.9441502579130465</v>
      </c>
      <c r="E320" s="66" t="s">
        <v>13</v>
      </c>
      <c r="F320" s="50"/>
      <c r="G320" s="52">
        <f t="shared" si="43"/>
        <v>-100</v>
      </c>
      <c r="H320" s="52">
        <f t="shared" si="44"/>
        <v>0</v>
      </c>
      <c r="J320" s="29"/>
      <c r="K320" s="29"/>
      <c r="L320" s="27"/>
      <c r="M320" s="27"/>
    </row>
    <row r="321" spans="1:13" ht="28.5" customHeight="1">
      <c r="A321" s="53" t="s">
        <v>44</v>
      </c>
      <c r="B321" s="51" t="s">
        <v>14</v>
      </c>
      <c r="C321" s="50">
        <v>29310</v>
      </c>
      <c r="D321" s="52">
        <f t="shared" si="42"/>
        <v>2.7904877784061375</v>
      </c>
      <c r="E321" s="66" t="s">
        <v>15</v>
      </c>
      <c r="F321" s="50"/>
      <c r="G321" s="52">
        <f t="shared" si="43"/>
        <v>-100</v>
      </c>
      <c r="H321" s="52">
        <f t="shared" si="44"/>
        <v>0</v>
      </c>
      <c r="J321" s="29"/>
      <c r="K321" s="24"/>
      <c r="L321" s="27"/>
      <c r="M321" s="27"/>
    </row>
    <row r="322" spans="1:13" ht="28.5" customHeight="1">
      <c r="A322" s="62" t="s">
        <v>45</v>
      </c>
      <c r="B322" s="56" t="s">
        <v>13</v>
      </c>
      <c r="C322" s="50">
        <v>28941</v>
      </c>
      <c r="D322" s="52">
        <f t="shared" si="42"/>
        <v>2.755356765433368</v>
      </c>
      <c r="E322" s="66" t="s">
        <v>16</v>
      </c>
      <c r="F322" s="50"/>
      <c r="G322" s="52">
        <f t="shared" si="43"/>
        <v>-100</v>
      </c>
      <c r="H322" s="52">
        <f t="shared" si="44"/>
        <v>0</v>
      </c>
      <c r="J322" s="29"/>
      <c r="K322" s="29"/>
      <c r="L322"/>
      <c r="M322" s="27"/>
    </row>
    <row r="323" spans="1:13" ht="28.5" customHeight="1">
      <c r="A323" s="62" t="s">
        <v>56</v>
      </c>
      <c r="B323" s="56" t="s">
        <v>16</v>
      </c>
      <c r="C323" s="50">
        <v>22054</v>
      </c>
      <c r="D323" s="52">
        <f t="shared" si="42"/>
        <v>2.09967306260556</v>
      </c>
      <c r="E323" s="66" t="s">
        <v>17</v>
      </c>
      <c r="F323" s="50"/>
      <c r="G323" s="52">
        <f t="shared" si="43"/>
        <v>-100</v>
      </c>
      <c r="H323" s="52">
        <f t="shared" si="44"/>
        <v>0</v>
      </c>
      <c r="K323" s="29"/>
      <c r="L323" s="27"/>
      <c r="M323" s="27"/>
    </row>
    <row r="324" spans="1:13" ht="28.5" customHeight="1">
      <c r="A324" s="53" t="s">
        <v>40</v>
      </c>
      <c r="B324" s="56" t="s">
        <v>17</v>
      </c>
      <c r="C324" s="50">
        <v>18491</v>
      </c>
      <c r="D324" s="52">
        <f t="shared" si="42"/>
        <v>1.7604540945243223</v>
      </c>
      <c r="E324" s="66" t="s">
        <v>18</v>
      </c>
      <c r="F324" s="50"/>
      <c r="G324" s="52">
        <f t="shared" si="43"/>
        <v>-100</v>
      </c>
      <c r="H324" s="52">
        <f t="shared" si="44"/>
        <v>0</v>
      </c>
      <c r="J324"/>
      <c r="K324" s="29"/>
      <c r="L324"/>
      <c r="M324" s="27"/>
    </row>
    <row r="325" spans="1:13" ht="28.5" customHeight="1">
      <c r="A325" s="62" t="s">
        <v>20</v>
      </c>
      <c r="B325" s="56" t="s">
        <v>18</v>
      </c>
      <c r="C325" s="67">
        <v>16561</v>
      </c>
      <c r="D325" s="52">
        <f t="shared" si="42"/>
        <v>1.5767065198971013</v>
      </c>
      <c r="E325" s="66" t="s">
        <v>21</v>
      </c>
      <c r="F325" s="67"/>
      <c r="G325" s="52">
        <f t="shared" si="43"/>
        <v>-100</v>
      </c>
      <c r="H325" s="52">
        <f t="shared" si="44"/>
        <v>0</v>
      </c>
      <c r="J325"/>
      <c r="K325" s="21"/>
      <c r="L325" s="27"/>
      <c r="M325" s="27"/>
    </row>
    <row r="326" spans="1:13" ht="28.5" customHeight="1">
      <c r="A326" s="62" t="s">
        <v>50</v>
      </c>
      <c r="B326" s="56" t="s">
        <v>21</v>
      </c>
      <c r="C326" s="50">
        <v>16369</v>
      </c>
      <c r="D326" s="52">
        <f t="shared" si="42"/>
        <v>1.5584269684315954</v>
      </c>
      <c r="E326" s="66" t="s">
        <v>22</v>
      </c>
      <c r="F326" s="50"/>
      <c r="G326" s="52">
        <f>(F326-C326)/C326*100</f>
        <v>-100</v>
      </c>
      <c r="H326" s="52">
        <f>F326/$F$332*100</f>
        <v>0</v>
      </c>
      <c r="J326"/>
      <c r="M326" s="29"/>
    </row>
    <row r="327" spans="1:13" ht="28.5" customHeight="1">
      <c r="A327" s="62" t="s">
        <v>59</v>
      </c>
      <c r="B327" s="56" t="s">
        <v>23</v>
      </c>
      <c r="C327" s="50">
        <v>12527</v>
      </c>
      <c r="D327" s="52">
        <f aca="true" t="shared" si="45" ref="D327:D332">C327/$C$332*100</f>
        <v>1.1926455271270449</v>
      </c>
      <c r="E327" s="66" t="s">
        <v>23</v>
      </c>
      <c r="F327" s="50"/>
      <c r="G327" s="52">
        <f aca="true" t="shared" si="46" ref="G327:G332">(F327-C327)/C327*100</f>
        <v>-100</v>
      </c>
      <c r="H327" s="52">
        <f t="shared" si="41"/>
        <v>0</v>
      </c>
      <c r="J327"/>
      <c r="M327" s="27"/>
    </row>
    <row r="328" spans="1:13" ht="28.5" customHeight="1">
      <c r="A328" s="62" t="s">
        <v>61</v>
      </c>
      <c r="B328" s="56" t="s">
        <v>24</v>
      </c>
      <c r="C328" s="50">
        <v>11288</v>
      </c>
      <c r="D328" s="52">
        <f t="shared" si="45"/>
        <v>1.074685296576202</v>
      </c>
      <c r="E328" s="66" t="s">
        <v>24</v>
      </c>
      <c r="F328" s="50"/>
      <c r="G328" s="52">
        <f t="shared" si="46"/>
        <v>-100</v>
      </c>
      <c r="H328" s="52">
        <f t="shared" si="41"/>
        <v>0</v>
      </c>
      <c r="J328"/>
      <c r="M328" s="29"/>
    </row>
    <row r="329" spans="1:13" ht="28.5" customHeight="1">
      <c r="A329" s="62" t="s">
        <v>62</v>
      </c>
      <c r="B329" s="56" t="s">
        <v>25</v>
      </c>
      <c r="C329" s="50">
        <v>10700</v>
      </c>
      <c r="D329" s="52">
        <f t="shared" si="45"/>
        <v>1.0187041702130901</v>
      </c>
      <c r="E329" s="56" t="s">
        <v>25</v>
      </c>
      <c r="F329" s="50"/>
      <c r="G329" s="52">
        <f t="shared" si="46"/>
        <v>-100</v>
      </c>
      <c r="H329" s="52">
        <f>F329/$F$332*100</f>
        <v>0</v>
      </c>
      <c r="J329" s="33"/>
      <c r="M329" s="29"/>
    </row>
    <row r="330" spans="1:13" ht="28.5" customHeight="1">
      <c r="A330" s="57" t="s">
        <v>26</v>
      </c>
      <c r="B330" s="58"/>
      <c r="C330" s="59">
        <f>SUM(C310:C329)</f>
        <v>883862</v>
      </c>
      <c r="D330" s="52">
        <f t="shared" si="45"/>
        <v>84.14896311148432</v>
      </c>
      <c r="E330" s="58"/>
      <c r="F330" s="59">
        <f>SUM(F310:F329)</f>
        <v>50</v>
      </c>
      <c r="G330" s="54">
        <f t="shared" si="46"/>
        <v>-99.99434300829768</v>
      </c>
      <c r="H330" s="52">
        <f t="shared" si="41"/>
        <v>98.0392156862745</v>
      </c>
      <c r="M330" s="29"/>
    </row>
    <row r="331" spans="1:13" ht="28.5" customHeight="1">
      <c r="A331" s="63" t="s">
        <v>52</v>
      </c>
      <c r="B331" s="58"/>
      <c r="C331" s="60">
        <f>C332-C330</f>
        <v>166492</v>
      </c>
      <c r="D331" s="52">
        <f t="shared" si="45"/>
        <v>15.851036888515683</v>
      </c>
      <c r="E331" s="58"/>
      <c r="F331" s="60">
        <f>F332-F330</f>
        <v>1</v>
      </c>
      <c r="G331" s="54">
        <f t="shared" si="46"/>
        <v>-99.99939937054033</v>
      </c>
      <c r="H331" s="52">
        <f t="shared" si="41"/>
        <v>1.9607843137254901</v>
      </c>
      <c r="M331" s="29"/>
    </row>
    <row r="332" spans="1:14" ht="28.5" customHeight="1">
      <c r="A332" s="57" t="s">
        <v>28</v>
      </c>
      <c r="B332" s="58"/>
      <c r="C332" s="55">
        <v>1050354</v>
      </c>
      <c r="D332" s="52">
        <f t="shared" si="45"/>
        <v>100</v>
      </c>
      <c r="E332" s="58"/>
      <c r="F332" s="55">
        <v>51</v>
      </c>
      <c r="G332" s="54">
        <f t="shared" si="46"/>
        <v>-99.99514449414197</v>
      </c>
      <c r="H332" s="52">
        <f t="shared" si="41"/>
        <v>100</v>
      </c>
      <c r="M332" s="29"/>
      <c r="N332" s="24"/>
    </row>
    <row r="333" spans="1:14" ht="28.5" customHeight="1">
      <c r="A333" s="61"/>
      <c r="B333" s="47"/>
      <c r="C333" s="47"/>
      <c r="D333" s="47"/>
      <c r="E333" s="47"/>
      <c r="F333" s="47"/>
      <c r="G333" s="47"/>
      <c r="H333" s="47"/>
      <c r="M333" s="29"/>
      <c r="N333" s="29"/>
    </row>
    <row r="334" spans="1:17" ht="28.5" customHeight="1">
      <c r="A334" s="42" t="s">
        <v>32</v>
      </c>
      <c r="B334" s="47"/>
      <c r="C334" s="47"/>
      <c r="D334" s="47"/>
      <c r="E334" s="47"/>
      <c r="F334" s="47"/>
      <c r="G334" s="47"/>
      <c r="H334" s="47"/>
      <c r="M334" s="29"/>
      <c r="N334" s="29"/>
      <c r="O334" s="27"/>
      <c r="P334" s="29"/>
      <c r="Q334" s="29"/>
    </row>
    <row r="335" spans="1:17" ht="28.5" customHeight="1">
      <c r="A335" s="42"/>
      <c r="B335" s="47"/>
      <c r="C335" s="47"/>
      <c r="D335" s="47"/>
      <c r="E335" s="47"/>
      <c r="F335" s="47"/>
      <c r="G335" s="47"/>
      <c r="H335" s="47"/>
      <c r="N335" s="29"/>
      <c r="O335" s="27"/>
      <c r="P335" s="29"/>
      <c r="Q335" s="29"/>
    </row>
    <row r="336" spans="1:17" ht="28.5" customHeight="1">
      <c r="A336" s="42"/>
      <c r="B336" s="47"/>
      <c r="C336" s="47"/>
      <c r="D336" s="47"/>
      <c r="E336" s="47"/>
      <c r="F336" s="47"/>
      <c r="G336" s="47"/>
      <c r="H336" s="47"/>
      <c r="M336" s="29"/>
      <c r="N336" s="29"/>
      <c r="O336" s="27"/>
      <c r="P336" s="29"/>
      <c r="Q336" s="29"/>
    </row>
    <row r="337" spans="1:17" ht="28.5" customHeight="1">
      <c r="A337" s="42"/>
      <c r="B337" s="47"/>
      <c r="C337" s="47"/>
      <c r="D337" s="47"/>
      <c r="E337" s="47"/>
      <c r="F337" s="47"/>
      <c r="G337" s="47"/>
      <c r="H337" s="47"/>
      <c r="N337" s="29"/>
      <c r="O337" s="27"/>
      <c r="P337" s="29"/>
      <c r="Q337" s="29"/>
    </row>
    <row r="338" spans="1:17" ht="28.5" customHeight="1">
      <c r="A338" s="42"/>
      <c r="B338" s="47"/>
      <c r="C338" s="47"/>
      <c r="D338" s="47"/>
      <c r="E338" s="47"/>
      <c r="F338" s="47"/>
      <c r="G338" s="47"/>
      <c r="H338" s="47"/>
      <c r="M338" s="29"/>
      <c r="N338" s="29"/>
      <c r="O338" s="27"/>
      <c r="P338" s="29"/>
      <c r="Q338" s="29"/>
    </row>
    <row r="339" spans="1:17" ht="28.5" customHeight="1">
      <c r="A339" s="94" t="s">
        <v>34</v>
      </c>
      <c r="B339" s="94"/>
      <c r="C339" s="94"/>
      <c r="D339" s="94"/>
      <c r="E339" s="94"/>
      <c r="F339" s="94"/>
      <c r="G339" s="94"/>
      <c r="H339" s="94"/>
      <c r="M339" s="29"/>
      <c r="N339" s="29"/>
      <c r="O339" s="27"/>
      <c r="P339" s="29"/>
      <c r="Q339" s="29"/>
    </row>
    <row r="340" spans="1:17" ht="28.5" customHeight="1">
      <c r="A340" s="98" t="s">
        <v>65</v>
      </c>
      <c r="B340" s="98"/>
      <c r="C340" s="98"/>
      <c r="D340" s="98"/>
      <c r="E340" s="98"/>
      <c r="F340" s="98"/>
      <c r="G340" s="98"/>
      <c r="H340" s="98"/>
      <c r="N340" s="29"/>
      <c r="O340" s="27"/>
      <c r="P340" s="29"/>
      <c r="Q340" s="29"/>
    </row>
    <row r="341" spans="1:17" ht="28.5" customHeight="1">
      <c r="A341" s="57" t="s">
        <v>36</v>
      </c>
      <c r="B341" s="48" t="s">
        <v>1</v>
      </c>
      <c r="C341" s="48">
        <v>2020</v>
      </c>
      <c r="D341" s="48" t="s">
        <v>30</v>
      </c>
      <c r="E341" s="48" t="s">
        <v>1</v>
      </c>
      <c r="F341" s="48">
        <v>2021</v>
      </c>
      <c r="G341" s="49" t="s">
        <v>31</v>
      </c>
      <c r="H341" s="48" t="s">
        <v>30</v>
      </c>
      <c r="N341" s="24"/>
      <c r="O341" s="27"/>
      <c r="P341" s="29"/>
      <c r="Q341" s="29"/>
    </row>
    <row r="342" spans="1:14" ht="28.5" customHeight="1">
      <c r="A342" s="62" t="s">
        <v>38</v>
      </c>
      <c r="B342" s="51" t="s">
        <v>10</v>
      </c>
      <c r="C342" s="50">
        <v>48260</v>
      </c>
      <c r="D342" s="52">
        <f>C342/$C$364*100</f>
        <v>4.512502886935902</v>
      </c>
      <c r="E342" s="65" t="s">
        <v>4</v>
      </c>
      <c r="F342" s="50">
        <v>16</v>
      </c>
      <c r="G342" s="52">
        <f aca="true" t="shared" si="47" ref="G342:G364">(F342-C342)/C342*100</f>
        <v>-99.96684624948197</v>
      </c>
      <c r="H342" s="52">
        <f>F342/$F$364*100</f>
        <v>31.372549019607842</v>
      </c>
      <c r="N342" s="29"/>
    </row>
    <row r="343" spans="1:14" ht="28.5" customHeight="1">
      <c r="A343" s="53" t="s">
        <v>37</v>
      </c>
      <c r="B343" s="51" t="s">
        <v>5</v>
      </c>
      <c r="C343" s="50">
        <v>117209</v>
      </c>
      <c r="D343" s="52">
        <f aca="true" t="shared" si="48" ref="D343:D361">C343/$C$364*100</f>
        <v>10.959509964253423</v>
      </c>
      <c r="E343" s="65" t="s">
        <v>5</v>
      </c>
      <c r="F343" s="50">
        <v>10</v>
      </c>
      <c r="G343" s="52">
        <f t="shared" si="47"/>
        <v>-99.9914682319617</v>
      </c>
      <c r="H343" s="52">
        <f aca="true" t="shared" si="49" ref="H343:H364">F343/$F$364*100</f>
        <v>19.607843137254903</v>
      </c>
      <c r="N343" s="29"/>
    </row>
    <row r="344" spans="1:8" ht="28.5" customHeight="1">
      <c r="A344" s="62" t="s">
        <v>46</v>
      </c>
      <c r="B344" s="51" t="s">
        <v>8</v>
      </c>
      <c r="C344" s="50">
        <v>46935</v>
      </c>
      <c r="D344" s="52">
        <f t="shared" si="48"/>
        <v>4.388610091138346</v>
      </c>
      <c r="E344" s="65" t="s">
        <v>6</v>
      </c>
      <c r="F344" s="50">
        <v>9</v>
      </c>
      <c r="G344" s="52">
        <f t="shared" si="47"/>
        <v>-99.98082454458293</v>
      </c>
      <c r="H344" s="52">
        <f t="shared" si="49"/>
        <v>17.647058823529413</v>
      </c>
    </row>
    <row r="345" spans="1:14" ht="28.5" customHeight="1">
      <c r="A345" s="62" t="s">
        <v>51</v>
      </c>
      <c r="B345" s="56" t="s">
        <v>22</v>
      </c>
      <c r="C345" s="50">
        <v>16356</v>
      </c>
      <c r="D345" s="52">
        <f t="shared" si="48"/>
        <v>1.5293513721244014</v>
      </c>
      <c r="E345" s="65" t="s">
        <v>7</v>
      </c>
      <c r="F345" s="50">
        <v>8</v>
      </c>
      <c r="G345" s="52">
        <f t="shared" si="47"/>
        <v>-99.9510882856444</v>
      </c>
      <c r="H345" s="52">
        <f t="shared" si="49"/>
        <v>15.686274509803921</v>
      </c>
      <c r="N345" s="29"/>
    </row>
    <row r="346" spans="1:8" ht="28.5" customHeight="1">
      <c r="A346" s="53" t="s">
        <v>35</v>
      </c>
      <c r="B346" s="51" t="s">
        <v>4</v>
      </c>
      <c r="C346" s="50">
        <v>222379</v>
      </c>
      <c r="D346" s="52">
        <f t="shared" si="48"/>
        <v>20.793325310690406</v>
      </c>
      <c r="E346" s="65" t="s">
        <v>10</v>
      </c>
      <c r="F346" s="50">
        <v>3</v>
      </c>
      <c r="G346" s="52">
        <f t="shared" si="47"/>
        <v>-99.99865095175355</v>
      </c>
      <c r="H346" s="52">
        <f t="shared" si="49"/>
        <v>5.88235294117647</v>
      </c>
    </row>
    <row r="347" spans="1:14" ht="28.5" customHeight="1">
      <c r="A347" s="62" t="s">
        <v>47</v>
      </c>
      <c r="B347" s="51" t="s">
        <v>7</v>
      </c>
      <c r="C347" s="50">
        <v>56603</v>
      </c>
      <c r="D347" s="52">
        <f t="shared" si="48"/>
        <v>5.29260673247478</v>
      </c>
      <c r="E347" s="65" t="s">
        <v>8</v>
      </c>
      <c r="F347" s="50">
        <v>3</v>
      </c>
      <c r="G347" s="52">
        <f t="shared" si="47"/>
        <v>-99.99469992756568</v>
      </c>
      <c r="H347" s="52">
        <f t="shared" si="49"/>
        <v>5.88235294117647</v>
      </c>
      <c r="N347" s="29"/>
    </row>
    <row r="348" spans="1:14" ht="28.5" customHeight="1">
      <c r="A348" s="62" t="s">
        <v>42</v>
      </c>
      <c r="B348" s="56" t="s">
        <v>15</v>
      </c>
      <c r="C348" s="50">
        <v>22600</v>
      </c>
      <c r="D348" s="52">
        <f t="shared" si="48"/>
        <v>2.113190328320584</v>
      </c>
      <c r="E348" s="65" t="s">
        <v>12</v>
      </c>
      <c r="F348" s="50">
        <v>1</v>
      </c>
      <c r="G348" s="52">
        <f t="shared" si="47"/>
        <v>-99.99557522123894</v>
      </c>
      <c r="H348" s="52">
        <f t="shared" si="49"/>
        <v>1.9607843137254901</v>
      </c>
      <c r="N348" s="29"/>
    </row>
    <row r="349" spans="1:14" ht="28.5" customHeight="1">
      <c r="A349" s="62" t="s">
        <v>49</v>
      </c>
      <c r="B349" s="51" t="s">
        <v>6</v>
      </c>
      <c r="C349" s="50">
        <v>67367</v>
      </c>
      <c r="D349" s="52">
        <f t="shared" si="48"/>
        <v>6.299083754335079</v>
      </c>
      <c r="E349" s="65" t="s">
        <v>12</v>
      </c>
      <c r="F349" s="50"/>
      <c r="G349" s="52">
        <f t="shared" si="47"/>
        <v>-100</v>
      </c>
      <c r="H349" s="52">
        <f t="shared" si="49"/>
        <v>0</v>
      </c>
      <c r="N349" s="29"/>
    </row>
    <row r="350" spans="1:14" ht="28.5" customHeight="1">
      <c r="A350" s="62" t="s">
        <v>43</v>
      </c>
      <c r="B350" s="51" t="s">
        <v>12</v>
      </c>
      <c r="C350" s="50">
        <v>46528</v>
      </c>
      <c r="D350" s="52">
        <f>C350/$C$364*100</f>
        <v>4.350553964429209</v>
      </c>
      <c r="E350" s="65" t="s">
        <v>11</v>
      </c>
      <c r="F350" s="50"/>
      <c r="G350" s="52">
        <f>(F350-C350)/C350*100</f>
        <v>-100</v>
      </c>
      <c r="H350" s="52">
        <f>F350/$F$364*100</f>
        <v>0</v>
      </c>
      <c r="N350" s="29"/>
    </row>
    <row r="351" spans="1:14" ht="28.5" customHeight="1">
      <c r="A351" s="62" t="s">
        <v>41</v>
      </c>
      <c r="B351" s="51" t="s">
        <v>11</v>
      </c>
      <c r="C351" s="50">
        <v>42498</v>
      </c>
      <c r="D351" s="52">
        <f>C351/$C$364*100</f>
        <v>3.9737328572109814</v>
      </c>
      <c r="E351" s="65" t="s">
        <v>9</v>
      </c>
      <c r="F351" s="50"/>
      <c r="G351" s="52">
        <f>(F351-C351)/C351*100</f>
        <v>-100</v>
      </c>
      <c r="H351" s="52">
        <f>F351/$F$364*100</f>
        <v>0</v>
      </c>
      <c r="N351" s="29"/>
    </row>
    <row r="352" spans="1:14" ht="28.5" customHeight="1">
      <c r="A352" s="62" t="s">
        <v>39</v>
      </c>
      <c r="B352" s="51" t="s">
        <v>9</v>
      </c>
      <c r="C352" s="50">
        <v>30929</v>
      </c>
      <c r="D352" s="52">
        <f>C352/$C$364*100</f>
        <v>2.891985117903865</v>
      </c>
      <c r="E352" s="65" t="s">
        <v>14</v>
      </c>
      <c r="F352" s="50"/>
      <c r="G352" s="52">
        <f>(F352-C352)/C352*100</f>
        <v>-100</v>
      </c>
      <c r="H352" s="52">
        <f>F352/$F$364*100</f>
        <v>0</v>
      </c>
      <c r="N352" s="29"/>
    </row>
    <row r="353" spans="1:14" ht="28.5" customHeight="1">
      <c r="A353" s="53" t="s">
        <v>44</v>
      </c>
      <c r="B353" s="51" t="s">
        <v>14</v>
      </c>
      <c r="C353" s="50">
        <v>29311</v>
      </c>
      <c r="D353" s="52">
        <f>C353/$C$364*100</f>
        <v>2.7406956510356033</v>
      </c>
      <c r="E353" s="66" t="s">
        <v>13</v>
      </c>
      <c r="F353" s="50"/>
      <c r="G353" s="52">
        <f>(F353-C353)/C353*100</f>
        <v>-100</v>
      </c>
      <c r="H353" s="52">
        <f>F353/$F$364*100</f>
        <v>0</v>
      </c>
      <c r="N353" s="29"/>
    </row>
    <row r="354" spans="1:14" ht="28.5" customHeight="1">
      <c r="A354" s="53" t="s">
        <v>45</v>
      </c>
      <c r="B354" s="56" t="s">
        <v>13</v>
      </c>
      <c r="C354" s="50">
        <v>28941</v>
      </c>
      <c r="D354" s="52">
        <f>C354/$C$364*100</f>
        <v>2.706099172209116</v>
      </c>
      <c r="E354" s="66" t="s">
        <v>15</v>
      </c>
      <c r="F354" s="50"/>
      <c r="G354" s="52">
        <f>(F354-C354)/C354*100</f>
        <v>-100</v>
      </c>
      <c r="H354" s="52">
        <f>F354/$F$364*100</f>
        <v>0</v>
      </c>
      <c r="N354" s="29"/>
    </row>
    <row r="355" spans="1:14" ht="28.5" customHeight="1">
      <c r="A355" s="62" t="s">
        <v>56</v>
      </c>
      <c r="B355" s="56" t="s">
        <v>16</v>
      </c>
      <c r="C355" s="50">
        <v>22055</v>
      </c>
      <c r="D355" s="52">
        <f t="shared" si="48"/>
        <v>2.0622306500491363</v>
      </c>
      <c r="E355" s="66" t="s">
        <v>16</v>
      </c>
      <c r="F355" s="50"/>
      <c r="G355" s="52">
        <f t="shared" si="47"/>
        <v>-100</v>
      </c>
      <c r="H355" s="52">
        <f t="shared" si="49"/>
        <v>0</v>
      </c>
      <c r="N355" s="29"/>
    </row>
    <row r="356" spans="1:14" ht="28.5" customHeight="1">
      <c r="A356" s="62" t="s">
        <v>40</v>
      </c>
      <c r="B356" s="56" t="s">
        <v>17</v>
      </c>
      <c r="C356" s="50">
        <v>18491</v>
      </c>
      <c r="D356" s="52">
        <f t="shared" si="48"/>
        <v>1.728982405352917</v>
      </c>
      <c r="E356" s="66" t="s">
        <v>17</v>
      </c>
      <c r="F356" s="50"/>
      <c r="G356" s="52">
        <f t="shared" si="47"/>
        <v>-100</v>
      </c>
      <c r="H356" s="52">
        <f t="shared" si="49"/>
        <v>0</v>
      </c>
      <c r="N356" s="35"/>
    </row>
    <row r="357" spans="1:14" ht="28.5" customHeight="1">
      <c r="A357" s="62" t="s">
        <v>20</v>
      </c>
      <c r="B357" s="56" t="s">
        <v>18</v>
      </c>
      <c r="C357" s="50">
        <v>16561</v>
      </c>
      <c r="D357" s="52">
        <f t="shared" si="48"/>
        <v>1.548519691474212</v>
      </c>
      <c r="E357" s="66" t="s">
        <v>18</v>
      </c>
      <c r="F357" s="50"/>
      <c r="G357" s="52">
        <f t="shared" si="47"/>
        <v>-100</v>
      </c>
      <c r="H357" s="52">
        <f t="shared" si="49"/>
        <v>0</v>
      </c>
      <c r="N357" s="25"/>
    </row>
    <row r="358" spans="1:17" ht="28.5" customHeight="1">
      <c r="A358" s="62" t="s">
        <v>50</v>
      </c>
      <c r="B358" s="56" t="s">
        <v>21</v>
      </c>
      <c r="C358" s="50">
        <v>16369</v>
      </c>
      <c r="D358" s="52">
        <f t="shared" si="48"/>
        <v>1.5305669240831699</v>
      </c>
      <c r="E358" s="66" t="s">
        <v>21</v>
      </c>
      <c r="F358" s="50"/>
      <c r="G358" s="52">
        <f t="shared" si="47"/>
        <v>-100</v>
      </c>
      <c r="H358" s="52">
        <f t="shared" si="49"/>
        <v>0</v>
      </c>
      <c r="O358" s="27"/>
      <c r="P358" s="29"/>
      <c r="Q358" s="29"/>
    </row>
    <row r="359" spans="1:17" ht="28.5" customHeight="1">
      <c r="A359" s="62" t="s">
        <v>61</v>
      </c>
      <c r="B359" s="56" t="s">
        <v>23</v>
      </c>
      <c r="C359" s="50">
        <v>11288</v>
      </c>
      <c r="D359" s="52">
        <f t="shared" si="48"/>
        <v>1.055473116198352</v>
      </c>
      <c r="E359" s="66" t="s">
        <v>23</v>
      </c>
      <c r="F359" s="50"/>
      <c r="G359" s="52">
        <f t="shared" si="47"/>
        <v>-100</v>
      </c>
      <c r="H359" s="52">
        <f t="shared" si="49"/>
        <v>0</v>
      </c>
      <c r="O359" s="27"/>
      <c r="P359" s="29"/>
      <c r="Q359" s="29"/>
    </row>
    <row r="360" spans="1:17" ht="28.5" customHeight="1">
      <c r="A360" s="62" t="s">
        <v>62</v>
      </c>
      <c r="B360" s="56" t="s">
        <v>24</v>
      </c>
      <c r="C360" s="50">
        <v>10700</v>
      </c>
      <c r="D360" s="52">
        <f t="shared" si="48"/>
        <v>1.0004927660632854</v>
      </c>
      <c r="E360" s="66" t="s">
        <v>24</v>
      </c>
      <c r="F360" s="50"/>
      <c r="G360" s="52">
        <f t="shared" si="47"/>
        <v>-100</v>
      </c>
      <c r="H360" s="52">
        <f t="shared" si="49"/>
        <v>0</v>
      </c>
      <c r="O360" s="27"/>
      <c r="P360" s="29"/>
      <c r="Q360" s="29"/>
    </row>
    <row r="361" spans="1:17" ht="28.5" customHeight="1">
      <c r="A361" s="62" t="s">
        <v>63</v>
      </c>
      <c r="B361" s="56" t="s">
        <v>25</v>
      </c>
      <c r="C361" s="50">
        <v>8353</v>
      </c>
      <c r="D361" s="52">
        <f t="shared" si="48"/>
        <v>0.781038885507161</v>
      </c>
      <c r="E361" s="66" t="s">
        <v>25</v>
      </c>
      <c r="F361" s="50"/>
      <c r="G361" s="52">
        <f t="shared" si="47"/>
        <v>-100</v>
      </c>
      <c r="H361" s="52">
        <f t="shared" si="49"/>
        <v>0</v>
      </c>
      <c r="O361" s="27"/>
      <c r="P361" s="29"/>
      <c r="Q361" s="29"/>
    </row>
    <row r="362" spans="1:17" ht="28.5" customHeight="1">
      <c r="A362" s="57" t="s">
        <v>26</v>
      </c>
      <c r="B362" s="58"/>
      <c r="C362" s="59">
        <f>SUM(C342:C361)</f>
        <v>879733</v>
      </c>
      <c r="D362" s="52">
        <f>C362/$C$364*100</f>
        <v>82.25855164178992</v>
      </c>
      <c r="E362" s="58"/>
      <c r="F362" s="59">
        <f>SUM(F342:F361)</f>
        <v>50</v>
      </c>
      <c r="G362" s="52">
        <f t="shared" si="47"/>
        <v>-99.99431645737968</v>
      </c>
      <c r="H362" s="52">
        <f t="shared" si="49"/>
        <v>98.0392156862745</v>
      </c>
      <c r="O362" s="27"/>
      <c r="P362" s="29"/>
      <c r="Q362" s="29"/>
    </row>
    <row r="363" spans="1:17" ht="28.5" customHeight="1">
      <c r="A363" s="63" t="s">
        <v>52</v>
      </c>
      <c r="B363" s="58"/>
      <c r="C363" s="60">
        <f>C364-C362</f>
        <v>189740</v>
      </c>
      <c r="D363" s="52">
        <f>C363/$C$364*100</f>
        <v>17.74144835821007</v>
      </c>
      <c r="E363" s="58"/>
      <c r="F363" s="60">
        <f>F364-F362</f>
        <v>1</v>
      </c>
      <c r="G363" s="52">
        <f t="shared" si="47"/>
        <v>-99.999472963002</v>
      </c>
      <c r="H363" s="52">
        <f t="shared" si="49"/>
        <v>1.9607843137254901</v>
      </c>
      <c r="O363" s="27"/>
      <c r="P363" s="29"/>
      <c r="Q363" s="29"/>
    </row>
    <row r="364" spans="1:17" ht="28.5" customHeight="1">
      <c r="A364" s="57" t="s">
        <v>28</v>
      </c>
      <c r="B364" s="58"/>
      <c r="C364" s="55">
        <v>1069473</v>
      </c>
      <c r="D364" s="52">
        <f>D362+D363</f>
        <v>100</v>
      </c>
      <c r="E364" s="58"/>
      <c r="F364" s="55">
        <v>51</v>
      </c>
      <c r="G364" s="52">
        <f t="shared" si="47"/>
        <v>-99.99523129616176</v>
      </c>
      <c r="H364" s="52">
        <f t="shared" si="49"/>
        <v>100</v>
      </c>
      <c r="O364" s="27"/>
      <c r="P364" s="29"/>
      <c r="Q364" s="29"/>
    </row>
    <row r="365" spans="1:17" ht="28.5" customHeight="1">
      <c r="A365" s="61"/>
      <c r="B365" s="47"/>
      <c r="C365" s="47"/>
      <c r="D365" s="47"/>
      <c r="E365" s="47"/>
      <c r="F365" s="47"/>
      <c r="G365" s="47"/>
      <c r="H365" s="47"/>
      <c r="O365" s="27"/>
      <c r="P365" s="29"/>
      <c r="Q365" s="29"/>
    </row>
    <row r="366" spans="1:17" ht="28.5" customHeight="1">
      <c r="A366" s="42" t="s">
        <v>32</v>
      </c>
      <c r="B366" s="47"/>
      <c r="C366" s="47"/>
      <c r="D366" s="47"/>
      <c r="E366" s="47"/>
      <c r="F366" s="47"/>
      <c r="G366" s="47"/>
      <c r="H366" s="47"/>
      <c r="O366" s="34"/>
      <c r="P366" s="26"/>
      <c r="Q366" s="29"/>
    </row>
    <row r="367" spans="1:15" ht="28.5" customHeight="1">
      <c r="A367" s="42"/>
      <c r="B367" s="47"/>
      <c r="C367" s="47"/>
      <c r="D367" s="47"/>
      <c r="E367" s="47"/>
      <c r="F367" s="47"/>
      <c r="G367" s="47"/>
      <c r="H367" s="47"/>
      <c r="O367" s="25"/>
    </row>
    <row r="368" spans="1:8" ht="15.75">
      <c r="A368" s="42"/>
      <c r="B368" s="47"/>
      <c r="C368" s="47"/>
      <c r="D368" s="47"/>
      <c r="E368" s="47"/>
      <c r="F368" s="47"/>
      <c r="G368" s="47"/>
      <c r="H368" s="47"/>
    </row>
    <row r="369" spans="1:8" ht="15.75">
      <c r="A369" s="94"/>
      <c r="B369" s="94"/>
      <c r="C369" s="94"/>
      <c r="D369" s="94"/>
      <c r="E369" s="94"/>
      <c r="F369" s="94"/>
      <c r="G369" s="94"/>
      <c r="H369" s="94"/>
    </row>
    <row r="370" spans="1:8" ht="12.75">
      <c r="A370" s="45"/>
      <c r="B370" s="45"/>
      <c r="C370" s="45"/>
      <c r="D370" s="45"/>
      <c r="E370" s="45"/>
      <c r="F370" s="45"/>
      <c r="G370" s="45"/>
      <c r="H370" s="45"/>
    </row>
    <row r="371" spans="1:8" ht="12.75">
      <c r="A371" s="45"/>
      <c r="B371" s="45"/>
      <c r="C371" s="45"/>
      <c r="D371" s="45"/>
      <c r="E371" s="45"/>
      <c r="F371" s="45"/>
      <c r="G371" s="45"/>
      <c r="H371" s="45"/>
    </row>
    <row r="372" spans="1:8" ht="12.75">
      <c r="A372" s="45"/>
      <c r="B372" s="45"/>
      <c r="C372" s="45"/>
      <c r="D372" s="45"/>
      <c r="E372" s="45"/>
      <c r="F372" s="45"/>
      <c r="G372" s="45"/>
      <c r="H372" s="45"/>
    </row>
    <row r="373" spans="1:8" ht="12.75">
      <c r="A373" s="45"/>
      <c r="B373" s="45"/>
      <c r="C373" s="45"/>
      <c r="D373" s="45"/>
      <c r="E373" s="45"/>
      <c r="F373" s="45"/>
      <c r="G373" s="45"/>
      <c r="H373" s="45"/>
    </row>
    <row r="374" spans="1:8" ht="12.75">
      <c r="A374" s="45"/>
      <c r="B374" s="45"/>
      <c r="C374" s="45"/>
      <c r="D374" s="45"/>
      <c r="E374" s="45"/>
      <c r="F374" s="45"/>
      <c r="G374" s="45"/>
      <c r="H374" s="45"/>
    </row>
    <row r="375" spans="1:8" ht="12.75">
      <c r="A375" s="45"/>
      <c r="B375" s="45"/>
      <c r="C375" s="45"/>
      <c r="D375" s="45"/>
      <c r="E375" s="45"/>
      <c r="F375" s="45"/>
      <c r="G375" s="45"/>
      <c r="H375" s="45"/>
    </row>
    <row r="376" spans="1:8" ht="12.75">
      <c r="A376" s="45"/>
      <c r="B376" s="45"/>
      <c r="C376" s="45"/>
      <c r="D376" s="45"/>
      <c r="E376" s="45"/>
      <c r="F376" s="45"/>
      <c r="G376" s="45"/>
      <c r="H376" s="45"/>
    </row>
    <row r="377" spans="1:8" ht="12.75">
      <c r="A377" s="45"/>
      <c r="B377" s="45"/>
      <c r="C377" s="45"/>
      <c r="D377" s="45"/>
      <c r="E377" s="45"/>
      <c r="F377" s="45"/>
      <c r="G377" s="45"/>
      <c r="H377" s="45"/>
    </row>
    <row r="378" spans="1:8" ht="12.75">
      <c r="A378" s="45"/>
      <c r="B378" s="45"/>
      <c r="C378" s="45"/>
      <c r="D378" s="45"/>
      <c r="E378" s="45"/>
      <c r="F378" s="45"/>
      <c r="G378" s="45"/>
      <c r="H378" s="45"/>
    </row>
    <row r="379" spans="1:8" ht="12.75">
      <c r="A379" s="45"/>
      <c r="B379" s="45"/>
      <c r="C379" s="45"/>
      <c r="D379" s="45"/>
      <c r="E379" s="45"/>
      <c r="F379" s="45"/>
      <c r="G379" s="45"/>
      <c r="H379" s="45"/>
    </row>
    <row r="380" spans="1:8" ht="12.75">
      <c r="A380" s="45"/>
      <c r="B380" s="45"/>
      <c r="C380" s="45"/>
      <c r="D380" s="45"/>
      <c r="E380" s="45"/>
      <c r="F380" s="45"/>
      <c r="G380" s="45"/>
      <c r="H380" s="45"/>
    </row>
    <row r="381" spans="1:8" ht="12.75">
      <c r="A381" s="45"/>
      <c r="B381" s="45"/>
      <c r="C381" s="45"/>
      <c r="D381" s="45"/>
      <c r="E381" s="45"/>
      <c r="F381" s="45"/>
      <c r="G381" s="45"/>
      <c r="H381" s="45"/>
    </row>
    <row r="382" spans="1:8" ht="12.75">
      <c r="A382" s="45"/>
      <c r="B382" s="45"/>
      <c r="C382" s="45"/>
      <c r="D382" s="45"/>
      <c r="E382" s="45"/>
      <c r="F382" s="45"/>
      <c r="G382" s="45"/>
      <c r="H382" s="45"/>
    </row>
    <row r="383" spans="1:8" ht="12.75">
      <c r="A383" s="45"/>
      <c r="B383" s="45"/>
      <c r="C383" s="45"/>
      <c r="D383" s="45"/>
      <c r="E383" s="45"/>
      <c r="F383" s="45"/>
      <c r="G383" s="45"/>
      <c r="H383" s="45"/>
    </row>
    <row r="384" spans="1:8" ht="12.75">
      <c r="A384" s="45"/>
      <c r="B384" s="45"/>
      <c r="C384" s="45"/>
      <c r="D384" s="45"/>
      <c r="E384" s="45"/>
      <c r="F384" s="45"/>
      <c r="G384" s="45"/>
      <c r="H384" s="45"/>
    </row>
    <row r="385" spans="1:8" ht="12.75">
      <c r="A385" s="45"/>
      <c r="B385" s="45"/>
      <c r="C385" s="45"/>
      <c r="D385" s="45"/>
      <c r="E385" s="45"/>
      <c r="F385" s="45"/>
      <c r="G385" s="45"/>
      <c r="H385" s="45"/>
    </row>
    <row r="386" spans="1:8" ht="12.75">
      <c r="A386" s="45"/>
      <c r="B386" s="45"/>
      <c r="C386" s="45"/>
      <c r="D386" s="45"/>
      <c r="E386" s="45"/>
      <c r="F386" s="45"/>
      <c r="G386" s="45"/>
      <c r="H386" s="45"/>
    </row>
    <row r="387" spans="1:8" ht="12.75">
      <c r="A387" s="45"/>
      <c r="B387" s="45"/>
      <c r="C387" s="45"/>
      <c r="D387" s="45"/>
      <c r="E387" s="45"/>
      <c r="F387" s="45"/>
      <c r="G387" s="45"/>
      <c r="H387" s="45"/>
    </row>
    <row r="388" spans="1:8" ht="12.75">
      <c r="A388" s="45"/>
      <c r="B388" s="45"/>
      <c r="C388" s="45"/>
      <c r="D388" s="45"/>
      <c r="E388" s="45"/>
      <c r="F388" s="45"/>
      <c r="G388" s="45"/>
      <c r="H388" s="45"/>
    </row>
    <row r="389" spans="1:8" ht="12.75">
      <c r="A389" s="45"/>
      <c r="B389" s="45"/>
      <c r="C389" s="45"/>
      <c r="D389" s="45"/>
      <c r="E389" s="45"/>
      <c r="F389" s="45"/>
      <c r="G389" s="45"/>
      <c r="H389" s="45"/>
    </row>
    <row r="390" spans="1:8" ht="12.75">
      <c r="A390" s="45"/>
      <c r="B390" s="45"/>
      <c r="C390" s="45"/>
      <c r="D390" s="45"/>
      <c r="E390" s="45"/>
      <c r="F390" s="45"/>
      <c r="G390" s="45"/>
      <c r="H390" s="45"/>
    </row>
    <row r="391" spans="1:8" ht="12.75">
      <c r="A391" s="45"/>
      <c r="B391" s="45"/>
      <c r="C391" s="45"/>
      <c r="D391" s="45"/>
      <c r="E391" s="45"/>
      <c r="F391" s="45"/>
      <c r="G391" s="45"/>
      <c r="H391" s="45"/>
    </row>
    <row r="392" spans="1:8" ht="12.75">
      <c r="A392" s="45"/>
      <c r="B392" s="45"/>
      <c r="C392" s="45"/>
      <c r="D392" s="45"/>
      <c r="E392" s="45"/>
      <c r="F392" s="45"/>
      <c r="G392" s="45"/>
      <c r="H392" s="45"/>
    </row>
    <row r="393" spans="1:8" ht="12.75">
      <c r="A393" s="45"/>
      <c r="B393" s="45"/>
      <c r="C393" s="45"/>
      <c r="D393" s="45"/>
      <c r="E393" s="45"/>
      <c r="F393" s="45"/>
      <c r="G393" s="45"/>
      <c r="H393" s="45"/>
    </row>
    <row r="394" spans="1:8" ht="12.75">
      <c r="A394" s="45"/>
      <c r="B394" s="45"/>
      <c r="C394" s="45"/>
      <c r="D394" s="45"/>
      <c r="E394" s="45"/>
      <c r="F394" s="45"/>
      <c r="G394" s="45"/>
      <c r="H394" s="45"/>
    </row>
    <row r="395" spans="1:8" ht="12.75">
      <c r="A395" s="45"/>
      <c r="B395" s="45"/>
      <c r="C395" s="45"/>
      <c r="D395" s="45"/>
      <c r="E395" s="45"/>
      <c r="F395" s="45"/>
      <c r="G395" s="45"/>
      <c r="H395" s="45"/>
    </row>
    <row r="396" spans="1:8" ht="12.75">
      <c r="A396" s="45"/>
      <c r="B396" s="45"/>
      <c r="C396" s="45"/>
      <c r="D396" s="45"/>
      <c r="E396" s="45"/>
      <c r="F396" s="45"/>
      <c r="G396" s="45"/>
      <c r="H396" s="45"/>
    </row>
    <row r="397" spans="1:8" ht="12.75">
      <c r="A397" s="45"/>
      <c r="B397" s="45"/>
      <c r="C397" s="45"/>
      <c r="D397" s="45"/>
      <c r="E397" s="45"/>
      <c r="F397" s="45"/>
      <c r="G397" s="45"/>
      <c r="H397" s="45"/>
    </row>
    <row r="398" spans="1:8" ht="12.75">
      <c r="A398" s="45"/>
      <c r="B398" s="45"/>
      <c r="C398" s="45"/>
      <c r="D398" s="45"/>
      <c r="E398" s="45"/>
      <c r="F398" s="45"/>
      <c r="G398" s="45"/>
      <c r="H398" s="45"/>
    </row>
    <row r="399" spans="1:8" ht="12.75">
      <c r="A399" s="45"/>
      <c r="B399" s="45"/>
      <c r="C399" s="45"/>
      <c r="D399" s="45"/>
      <c r="E399" s="45"/>
      <c r="F399" s="45"/>
      <c r="G399" s="45"/>
      <c r="H399" s="45"/>
    </row>
    <row r="400" spans="1:8" ht="12.75">
      <c r="A400" s="45"/>
      <c r="B400" s="45"/>
      <c r="C400" s="45"/>
      <c r="D400" s="45"/>
      <c r="E400" s="45"/>
      <c r="F400" s="45"/>
      <c r="G400" s="45"/>
      <c r="H400" s="45"/>
    </row>
    <row r="401" spans="1:8" ht="12.75">
      <c r="A401" s="45"/>
      <c r="B401" s="45"/>
      <c r="C401" s="45"/>
      <c r="D401" s="45"/>
      <c r="E401" s="45"/>
      <c r="F401" s="45"/>
      <c r="G401" s="45"/>
      <c r="H401" s="45"/>
    </row>
    <row r="402" spans="1:8" ht="12.75">
      <c r="A402" s="45"/>
      <c r="B402" s="45"/>
      <c r="C402" s="45"/>
      <c r="D402" s="45"/>
      <c r="E402" s="45"/>
      <c r="F402" s="45"/>
      <c r="G402" s="45"/>
      <c r="H402" s="45"/>
    </row>
    <row r="403" spans="1:8" ht="12.75">
      <c r="A403" s="45"/>
      <c r="B403" s="45"/>
      <c r="C403" s="45"/>
      <c r="D403" s="45"/>
      <c r="E403" s="45"/>
      <c r="F403" s="45"/>
      <c r="G403" s="45"/>
      <c r="H403" s="45"/>
    </row>
    <row r="404" spans="1:8" ht="12.75">
      <c r="A404" s="45"/>
      <c r="B404" s="45"/>
      <c r="C404" s="45"/>
      <c r="D404" s="45"/>
      <c r="E404" s="45"/>
      <c r="F404" s="45"/>
      <c r="G404" s="45"/>
      <c r="H404" s="45"/>
    </row>
    <row r="405" spans="1:8" ht="12.75">
      <c r="A405" s="45"/>
      <c r="B405" s="45"/>
      <c r="C405" s="45"/>
      <c r="D405" s="45"/>
      <c r="E405" s="45"/>
      <c r="F405" s="45"/>
      <c r="G405" s="45"/>
      <c r="H405" s="45"/>
    </row>
    <row r="406" spans="1:8" ht="12.75">
      <c r="A406" s="45"/>
      <c r="B406" s="45"/>
      <c r="C406" s="45"/>
      <c r="D406" s="45"/>
      <c r="E406" s="45"/>
      <c r="F406" s="45"/>
      <c r="G406" s="45"/>
      <c r="H406" s="45"/>
    </row>
    <row r="407" spans="1:8" ht="12.75">
      <c r="A407" s="45"/>
      <c r="B407" s="45"/>
      <c r="C407" s="45">
        <v>4039927</v>
      </c>
      <c r="D407" s="45"/>
      <c r="E407" s="45"/>
      <c r="F407" s="45"/>
      <c r="G407" s="45"/>
      <c r="H407" s="45"/>
    </row>
    <row r="408" spans="1:8" ht="12.75">
      <c r="A408" s="45"/>
      <c r="B408" s="45"/>
      <c r="C408" s="45">
        <v>400377</v>
      </c>
      <c r="D408" s="45"/>
      <c r="E408" s="45"/>
      <c r="F408" s="45"/>
      <c r="G408" s="45"/>
      <c r="H408" s="45"/>
    </row>
    <row r="409" spans="1:8" ht="12.75">
      <c r="A409" s="45"/>
      <c r="B409" s="45"/>
      <c r="C409" s="45">
        <f>C407-C408</f>
        <v>3639550</v>
      </c>
      <c r="D409" s="45"/>
      <c r="E409" s="45"/>
      <c r="F409" s="45"/>
      <c r="G409" s="45"/>
      <c r="H409" s="45"/>
    </row>
  </sheetData>
  <sheetProtection/>
  <mergeCells count="29">
    <mergeCell ref="A1:H1"/>
    <mergeCell ref="A2:H2"/>
    <mergeCell ref="A3:H3"/>
    <mergeCell ref="A96:H96"/>
    <mergeCell ref="A66:H66"/>
    <mergeCell ref="A67:H67"/>
    <mergeCell ref="A68:H68"/>
    <mergeCell ref="A35:H35"/>
    <mergeCell ref="A38:H38"/>
    <mergeCell ref="A37:H37"/>
    <mergeCell ref="A189:H189"/>
    <mergeCell ref="A190:H190"/>
    <mergeCell ref="A219:H219"/>
    <mergeCell ref="A339:H339"/>
    <mergeCell ref="A97:H97"/>
    <mergeCell ref="A98:H98"/>
    <mergeCell ref="A129:H129"/>
    <mergeCell ref="A128:H128"/>
    <mergeCell ref="A158:H158"/>
    <mergeCell ref="A159:H159"/>
    <mergeCell ref="A369:H369"/>
    <mergeCell ref="A249:H249"/>
    <mergeCell ref="A250:H250"/>
    <mergeCell ref="A278:H278"/>
    <mergeCell ref="A279:H279"/>
    <mergeCell ref="A220:H220"/>
    <mergeCell ref="A340:H340"/>
    <mergeCell ref="A307:H307"/>
    <mergeCell ref="A308:H30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2022-12-12T06:13:25Z</dcterms:modified>
  <cp:category/>
  <cp:version/>
  <cp:contentType/>
  <cp:contentStatus/>
</cp:coreProperties>
</file>