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<sst xmlns="http://schemas.openxmlformats.org/spreadsheetml/2006/main" count="865" uniqueCount="100">
  <si>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</si>
  <si>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</si>
  <si>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</si>
  <si>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</si>
  <si>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</si>
  <si>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</si>
  <si>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</si>
  <si>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</si>
  <si>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</si>
  <si>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</si>
  <si>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</si>
  <si>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</si>
  <si>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</si>
  <si>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</si>
  <si>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</si>
  <si>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</si>
  <si>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</si>
  <si>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</si>
  <si>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</si>
  <si>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</si>
  <si>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</si>
  <si>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</si>
  <si>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</si>
  <si>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</si>
  <si>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</si>
  <si>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</si>
  <si>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</si>
  <si>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</si>
  <si>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</si>
  <si>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</si>
  <si>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</si>
  <si>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</si>
  <si>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</si>
  <si>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</si>
  <si>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</si>
  <si>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</si>
  <si>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</si>
  <si>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</si>
  <si>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</si>
  <si>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</si>
  <si>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</si>
  <si>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</si>
  <si>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</si>
  <si>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</si>
  <si>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</si>
  <si>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</si>
  <si>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</si>
  <si>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</si>
  <si>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</si>
  <si>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</si>
  <si>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</si>
  <si>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</si>
  <si>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</si>
  <si>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</si>
  <si>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</si>
  <si>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</si>
  <si>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</si>
  <si>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</si>
  <si>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</si>
  <si>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</si>
  <si>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</si>
  <si>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</si>
  <si>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</si>
  <si>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</si>
  <si>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CLIII</t>
  </si>
  <si>
    <t>SWISS</t>
  </si>
  <si>
    <t>CLIV</t>
  </si>
  <si>
    <t>CXXVII</t>
  </si>
  <si>
    <t>CXXII</t>
  </si>
  <si>
    <t>IN JANUARY - SEPTEMBER 2022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</si>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</sst>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vertical="center" wrapText="1"/>
    </xf>
    <xf numFmtId="3" fontId="47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48" fillId="33" borderId="0" xfId="0" applyFont="1" applyFill="1" applyAlignment="1">
      <alignment horizontal="left"/>
    </xf>
    <xf numFmtId="41" fontId="48" fillId="0" borderId="1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80" zoomScaleNormal="89" zoomScaleSheetLayoutView="80" zoomScalePageLayoutView="0" workbookViewId="0" topLeftCell="A243">
      <selection activeCell="F247" sqref="F247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  <col min="9" max="9" width="17.28125" style="0" customWidth="1"/>
    <col min="11" max="11" width="12.7109375" style="0" customWidth="1"/>
  </cols>
  <sheetData>
    <row r="1" spans="1:8" ht="21.75" customHeight="1">
      <c r="A1" s="96"/>
      <c r="B1" s="96"/>
      <c r="C1" s="96"/>
      <c r="D1" s="96"/>
      <c r="E1" s="96"/>
      <c r="F1" s="96"/>
      <c r="G1" s="96"/>
      <c r="H1" s="96"/>
    </row>
    <row r="2" spans="1:8" ht="21.75" customHeight="1">
      <c r="A2" s="97" t="s">
        <v>33</v>
      </c>
      <c r="B2" s="97"/>
      <c r="C2" s="97"/>
      <c r="D2" s="97"/>
      <c r="E2" s="97"/>
      <c r="F2" s="97"/>
      <c r="G2" s="97"/>
      <c r="H2" s="97"/>
    </row>
    <row r="3" spans="1:8" ht="21.75" customHeight="1">
      <c r="A3" s="98" t="s">
        <v>75</v>
      </c>
      <c r="B3" s="98"/>
      <c r="C3" s="98"/>
      <c r="D3" s="98"/>
      <c r="E3" s="98"/>
      <c r="F3" s="98"/>
      <c r="G3" s="98"/>
      <c r="H3" s="98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58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65" t="s">
        <v>60</v>
      </c>
      <c r="B24" s="7" t="s">
        <v>67</v>
      </c>
      <c r="C24" s="66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97"/>
      <c r="B35" s="97"/>
      <c r="C35" s="97"/>
      <c r="D35" s="97"/>
      <c r="E35" s="97"/>
      <c r="F35" s="97"/>
      <c r="G35" s="97"/>
      <c r="H35" s="97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97" t="s">
        <v>33</v>
      </c>
      <c r="B37" s="97"/>
      <c r="C37" s="97"/>
      <c r="D37" s="97"/>
      <c r="E37" s="97"/>
      <c r="F37" s="97"/>
      <c r="G37" s="97"/>
      <c r="H37" s="97"/>
    </row>
    <row r="38" spans="1:8" ht="27" customHeight="1">
      <c r="A38" s="99" t="s">
        <v>76</v>
      </c>
      <c r="B38" s="99"/>
      <c r="C38" s="99"/>
      <c r="D38" s="99"/>
      <c r="E38" s="99"/>
      <c r="F38" s="99"/>
      <c r="G38" s="99"/>
      <c r="H38" s="99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67" t="s">
        <v>31</v>
      </c>
      <c r="H40" s="1" t="s">
        <v>30</v>
      </c>
      <c r="I40" s="17"/>
      <c r="J40" s="17"/>
      <c r="K40" s="17"/>
    </row>
    <row r="41" spans="1:8" ht="27" customHeight="1">
      <c r="A41" s="71" t="s">
        <v>35</v>
      </c>
      <c r="B41" s="69" t="s">
        <v>6</v>
      </c>
      <c r="C41" s="66">
        <v>117</v>
      </c>
      <c r="D41" s="9">
        <f aca="true" t="shared" si="3" ref="D41:D60">C41/$C$63*100</f>
        <v>8.91089108910891</v>
      </c>
      <c r="E41" s="69" t="s">
        <v>4</v>
      </c>
      <c r="F41" s="66">
        <v>170354</v>
      </c>
      <c r="G41" s="70">
        <f>(F41-C41)/C41*100</f>
        <v>145501.7094017094</v>
      </c>
      <c r="H41" s="70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77</v>
      </c>
      <c r="C42" s="8"/>
      <c r="D42" s="9">
        <f t="shared" si="3"/>
        <v>0</v>
      </c>
      <c r="E42" s="69" t="s">
        <v>5</v>
      </c>
      <c r="F42" s="66">
        <v>49711</v>
      </c>
      <c r="G42" s="70" t="e">
        <f aca="true" t="shared" si="5" ref="G42:G63">(F42-C42)/C42*100</f>
        <v>#DIV/0!</v>
      </c>
      <c r="H42" s="70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69" t="s">
        <v>4</v>
      </c>
      <c r="C43" s="66">
        <v>239</v>
      </c>
      <c r="D43" s="9">
        <f t="shared" si="3"/>
        <v>18.2025894897182</v>
      </c>
      <c r="E43" s="69" t="s">
        <v>6</v>
      </c>
      <c r="F43" s="66">
        <v>39442</v>
      </c>
      <c r="G43" s="70">
        <f t="shared" si="5"/>
        <v>16402.92887029289</v>
      </c>
      <c r="H43" s="70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78</v>
      </c>
      <c r="C44" s="8"/>
      <c r="D44" s="9">
        <f t="shared" si="3"/>
        <v>0</v>
      </c>
      <c r="E44" s="69" t="s">
        <v>7</v>
      </c>
      <c r="F44" s="66">
        <v>33253</v>
      </c>
      <c r="G44" s="70" t="e">
        <f t="shared" si="5"/>
        <v>#DIV/0!</v>
      </c>
      <c r="H44" s="70">
        <f t="shared" si="4"/>
        <v>5.072650583111504</v>
      </c>
    </row>
    <row r="45" spans="1:8" ht="27" customHeight="1">
      <c r="A45" s="6" t="s">
        <v>39</v>
      </c>
      <c r="B45" s="7" t="s">
        <v>82</v>
      </c>
      <c r="C45" s="8"/>
      <c r="D45" s="9">
        <f t="shared" si="3"/>
        <v>0</v>
      </c>
      <c r="E45" s="68" t="s">
        <v>10</v>
      </c>
      <c r="F45" s="66">
        <v>31468</v>
      </c>
      <c r="G45" s="70" t="e">
        <f t="shared" si="5"/>
        <v>#DIV/0!</v>
      </c>
      <c r="H45" s="70">
        <f t="shared" si="4"/>
        <v>4.800353909402244</v>
      </c>
    </row>
    <row r="46" spans="1:8" ht="27" customHeight="1">
      <c r="A46" s="6" t="s">
        <v>42</v>
      </c>
      <c r="B46" s="68" t="s">
        <v>14</v>
      </c>
      <c r="C46" s="66">
        <v>28</v>
      </c>
      <c r="D46" s="9">
        <f t="shared" si="3"/>
        <v>2.1325209444021325</v>
      </c>
      <c r="E46" s="68" t="s">
        <v>8</v>
      </c>
      <c r="F46" s="66">
        <v>28984</v>
      </c>
      <c r="G46" s="70">
        <f t="shared" si="5"/>
        <v>103414.28571428571</v>
      </c>
      <c r="H46" s="70">
        <f t="shared" si="4"/>
        <v>4.421426773551374</v>
      </c>
    </row>
    <row r="47" spans="1:8" ht="27" customHeight="1">
      <c r="A47" s="6" t="s">
        <v>46</v>
      </c>
      <c r="B47" s="69" t="s">
        <v>5</v>
      </c>
      <c r="C47" s="66">
        <v>125</v>
      </c>
      <c r="D47" s="9">
        <f t="shared" si="3"/>
        <v>9.52018278750952</v>
      </c>
      <c r="E47" s="68" t="s">
        <v>12</v>
      </c>
      <c r="F47" s="66">
        <v>28031</v>
      </c>
      <c r="G47" s="70">
        <f t="shared" si="5"/>
        <v>22324.8</v>
      </c>
      <c r="H47" s="70">
        <f t="shared" si="4"/>
        <v>4.276049333750295</v>
      </c>
    </row>
    <row r="48" spans="1:8" ht="27" customHeight="1">
      <c r="A48" s="6" t="s">
        <v>56</v>
      </c>
      <c r="B48" s="68" t="s">
        <v>10</v>
      </c>
      <c r="C48" s="66">
        <v>95</v>
      </c>
      <c r="D48" s="9">
        <f t="shared" si="3"/>
        <v>7.235338918507235</v>
      </c>
      <c r="E48" s="68" t="s">
        <v>11</v>
      </c>
      <c r="F48" s="66">
        <v>28023</v>
      </c>
      <c r="G48" s="70">
        <f t="shared" si="5"/>
        <v>29397.894736842107</v>
      </c>
      <c r="H48" s="70">
        <f t="shared" si="4"/>
        <v>4.274828956501178</v>
      </c>
    </row>
    <row r="49" spans="1:8" ht="27" customHeight="1">
      <c r="A49" s="6" t="s">
        <v>45</v>
      </c>
      <c r="B49" s="69" t="s">
        <v>7</v>
      </c>
      <c r="C49" s="66">
        <v>94</v>
      </c>
      <c r="D49" s="9">
        <f t="shared" si="3"/>
        <v>7.15917745620716</v>
      </c>
      <c r="E49" s="68" t="s">
        <v>9</v>
      </c>
      <c r="F49" s="66">
        <v>19051</v>
      </c>
      <c r="G49" s="70">
        <f t="shared" si="5"/>
        <v>20167.021276595744</v>
      </c>
      <c r="H49" s="70">
        <f t="shared" si="4"/>
        <v>2.906175871616313</v>
      </c>
    </row>
    <row r="50" spans="1:8" ht="27" customHeight="1">
      <c r="A50" s="6" t="s">
        <v>37</v>
      </c>
      <c r="B50" s="7" t="s">
        <v>79</v>
      </c>
      <c r="C50" s="8"/>
      <c r="D50" s="9">
        <f t="shared" si="3"/>
        <v>0</v>
      </c>
      <c r="E50" s="68" t="s">
        <v>14</v>
      </c>
      <c r="F50" s="66">
        <v>17961</v>
      </c>
      <c r="G50" s="70" t="e">
        <f>(F50-C50)/C50*100</f>
        <v>#DIV/0!</v>
      </c>
      <c r="H50" s="70">
        <f t="shared" si="4"/>
        <v>2.739899471424104</v>
      </c>
    </row>
    <row r="51" spans="1:8" ht="27" customHeight="1">
      <c r="A51" s="6" t="s">
        <v>44</v>
      </c>
      <c r="B51" s="68" t="s">
        <v>8</v>
      </c>
      <c r="C51" s="66">
        <v>87</v>
      </c>
      <c r="D51" s="9">
        <f t="shared" si="3"/>
        <v>6.626047220106626</v>
      </c>
      <c r="E51" s="68" t="s">
        <v>13</v>
      </c>
      <c r="F51" s="66">
        <v>17251</v>
      </c>
      <c r="G51" s="70">
        <f>(F51-C51)/C51*100</f>
        <v>19728.735632183907</v>
      </c>
      <c r="H51" s="70">
        <f t="shared" si="4"/>
        <v>2.6315909905649586</v>
      </c>
    </row>
    <row r="52" spans="1:8" ht="27" customHeight="1">
      <c r="A52" s="6" t="s">
        <v>57</v>
      </c>
      <c r="B52" s="68" t="s">
        <v>12</v>
      </c>
      <c r="C52" s="66">
        <v>73</v>
      </c>
      <c r="D52" s="9">
        <f t="shared" si="3"/>
        <v>5.55978674790556</v>
      </c>
      <c r="E52" s="68" t="s">
        <v>15</v>
      </c>
      <c r="F52" s="66">
        <v>14908</v>
      </c>
      <c r="G52" s="70">
        <f t="shared" si="5"/>
        <v>20321.91780821918</v>
      </c>
      <c r="H52" s="70">
        <f t="shared" si="4"/>
        <v>2.274173003729778</v>
      </c>
    </row>
    <row r="53" spans="1:8" ht="27" customHeight="1">
      <c r="A53" s="6" t="s">
        <v>51</v>
      </c>
      <c r="B53" s="68" t="s">
        <v>13</v>
      </c>
      <c r="C53" s="66">
        <v>27</v>
      </c>
      <c r="D53" s="9">
        <f t="shared" si="3"/>
        <v>2.0563594821020565</v>
      </c>
      <c r="E53" s="68" t="s">
        <v>16</v>
      </c>
      <c r="F53" s="66">
        <v>14144</v>
      </c>
      <c r="G53" s="70">
        <f t="shared" si="5"/>
        <v>52285.18518518518</v>
      </c>
      <c r="H53" s="70">
        <f t="shared" si="4"/>
        <v>2.157626976439092</v>
      </c>
    </row>
    <row r="54" spans="1:8" ht="27" customHeight="1">
      <c r="A54" s="6" t="s">
        <v>58</v>
      </c>
      <c r="B54" s="7" t="s">
        <v>80</v>
      </c>
      <c r="C54" s="8"/>
      <c r="D54" s="9">
        <f t="shared" si="3"/>
        <v>0</v>
      </c>
      <c r="E54" s="68" t="s">
        <v>17</v>
      </c>
      <c r="F54" s="66">
        <v>12132</v>
      </c>
      <c r="G54" s="70" t="e">
        <f t="shared" si="5"/>
        <v>#DIV/0!</v>
      </c>
      <c r="H54" s="70">
        <f t="shared" si="4"/>
        <v>1.8507020982861326</v>
      </c>
    </row>
    <row r="55" spans="1:8" ht="27" customHeight="1">
      <c r="A55" s="6" t="s">
        <v>38</v>
      </c>
      <c r="B55" s="68" t="s">
        <v>16</v>
      </c>
      <c r="C55" s="66">
        <v>23</v>
      </c>
      <c r="D55" s="9">
        <f t="shared" si="3"/>
        <v>1.7517136329017517</v>
      </c>
      <c r="E55" s="68" t="s">
        <v>18</v>
      </c>
      <c r="F55" s="66">
        <v>10877</v>
      </c>
      <c r="G55" s="70">
        <f t="shared" si="5"/>
        <v>47191.30434782609</v>
      </c>
      <c r="H55" s="70">
        <f t="shared" si="4"/>
        <v>1.6592554173308824</v>
      </c>
    </row>
    <row r="56" spans="1:8" ht="27" customHeight="1">
      <c r="A56" s="6" t="s">
        <v>40</v>
      </c>
      <c r="B56" s="7" t="s">
        <v>81</v>
      </c>
      <c r="C56" s="8"/>
      <c r="D56" s="9">
        <f t="shared" si="3"/>
        <v>0</v>
      </c>
      <c r="E56" s="68" t="s">
        <v>21</v>
      </c>
      <c r="F56" s="66">
        <v>10602</v>
      </c>
      <c r="G56" s="70" t="e">
        <f t="shared" si="5"/>
        <v>#DIV/0!</v>
      </c>
      <c r="H56" s="70">
        <f t="shared" si="4"/>
        <v>1.617304949392481</v>
      </c>
    </row>
    <row r="57" spans="1:8" ht="27" customHeight="1">
      <c r="A57" s="6" t="s">
        <v>50</v>
      </c>
      <c r="B57" s="68" t="s">
        <v>24</v>
      </c>
      <c r="C57" s="66">
        <v>14</v>
      </c>
      <c r="D57" s="9">
        <f t="shared" si="3"/>
        <v>1.0662604722010662</v>
      </c>
      <c r="E57" s="68" t="s">
        <v>22</v>
      </c>
      <c r="F57" s="66">
        <v>10022</v>
      </c>
      <c r="G57" s="70">
        <f t="shared" si="5"/>
        <v>71485.71428571429</v>
      </c>
      <c r="H57" s="70">
        <f t="shared" si="4"/>
        <v>1.5288275988314888</v>
      </c>
    </row>
    <row r="58" spans="1:8" ht="27" customHeight="1">
      <c r="A58" s="6" t="s">
        <v>20</v>
      </c>
      <c r="B58" s="68" t="s">
        <v>21</v>
      </c>
      <c r="C58" s="66">
        <v>20</v>
      </c>
      <c r="D58" s="9">
        <f t="shared" si="3"/>
        <v>1.5232292460015233</v>
      </c>
      <c r="E58" s="68" t="s">
        <v>23</v>
      </c>
      <c r="F58" s="66">
        <v>9120</v>
      </c>
      <c r="G58" s="70">
        <f t="shared" si="5"/>
        <v>45500</v>
      </c>
      <c r="H58" s="70">
        <f t="shared" si="4"/>
        <v>1.391230063993532</v>
      </c>
    </row>
    <row r="59" spans="1:10" ht="27" customHeight="1">
      <c r="A59" s="6" t="s">
        <v>60</v>
      </c>
      <c r="B59" s="68" t="s">
        <v>9</v>
      </c>
      <c r="C59" s="66">
        <v>33</v>
      </c>
      <c r="D59" s="9">
        <f t="shared" si="3"/>
        <v>2.513328255902513</v>
      </c>
      <c r="E59" s="68" t="s">
        <v>24</v>
      </c>
      <c r="F59" s="66">
        <v>5348</v>
      </c>
      <c r="G59" s="70">
        <f t="shared" si="5"/>
        <v>16106.060606060606</v>
      </c>
      <c r="H59" s="70">
        <f t="shared" si="4"/>
        <v>0.8158221910348037</v>
      </c>
      <c r="I59" s="17"/>
      <c r="J59" s="17"/>
    </row>
    <row r="60" spans="1:8" ht="27" customHeight="1">
      <c r="A60" s="6" t="s">
        <v>61</v>
      </c>
      <c r="B60" s="68" t="s">
        <v>17</v>
      </c>
      <c r="C60" s="66">
        <v>23</v>
      </c>
      <c r="D60" s="9">
        <f t="shared" si="3"/>
        <v>1.7517136329017517</v>
      </c>
      <c r="E60" s="68" t="s">
        <v>25</v>
      </c>
      <c r="F60" s="66">
        <v>5297</v>
      </c>
      <c r="G60" s="70">
        <f t="shared" si="5"/>
        <v>22930.434782608696</v>
      </c>
      <c r="H60" s="70">
        <f t="shared" si="4"/>
        <v>0.8080422860716819</v>
      </c>
    </row>
    <row r="61" spans="1:8" ht="27" customHeight="1">
      <c r="A61" s="10" t="s">
        <v>26</v>
      </c>
      <c r="B61" s="72"/>
      <c r="C61" s="73">
        <f>SUM(C41:C60)</f>
        <v>998</v>
      </c>
      <c r="D61" s="72">
        <f>C61/$C$63*100</f>
        <v>76.00913937547601</v>
      </c>
      <c r="E61" s="72"/>
      <c r="F61" s="73">
        <f>SUM(F41:F60)</f>
        <v>555979</v>
      </c>
      <c r="G61" s="72">
        <f t="shared" si="5"/>
        <v>55609.31863727454</v>
      </c>
      <c r="H61" s="72">
        <f>F61/$F$63*100</f>
        <v>84.81301532336182</v>
      </c>
    </row>
    <row r="62" spans="1:8" ht="22.5" customHeight="1">
      <c r="A62" s="10" t="s">
        <v>27</v>
      </c>
      <c r="B62" s="4"/>
      <c r="C62" s="73">
        <f>C63-C61</f>
        <v>315</v>
      </c>
      <c r="D62" s="72">
        <f>C62/$C$63*100</f>
        <v>23.99086062452399</v>
      </c>
      <c r="E62" s="72"/>
      <c r="F62" s="73">
        <f>F63-F61</f>
        <v>99556</v>
      </c>
      <c r="G62" s="72">
        <f t="shared" si="5"/>
        <v>31505.079365079364</v>
      </c>
      <c r="H62" s="72">
        <f>F62/$F$63*100</f>
        <v>15.186984676638165</v>
      </c>
    </row>
    <row r="63" spans="1:8" ht="22.5" customHeight="1">
      <c r="A63" s="10" t="s">
        <v>28</v>
      </c>
      <c r="B63" s="4"/>
      <c r="C63" s="74">
        <v>1313</v>
      </c>
      <c r="D63" s="72">
        <f>C63/$C$63*100</f>
        <v>100</v>
      </c>
      <c r="E63" s="72"/>
      <c r="F63" s="74">
        <v>655535</v>
      </c>
      <c r="G63" s="72">
        <f t="shared" si="5"/>
        <v>49826.504188880426</v>
      </c>
      <c r="H63" s="72">
        <f>F63/$F$63*100</f>
        <v>100</v>
      </c>
    </row>
    <row r="64" spans="1:8" ht="22.5" customHeight="1">
      <c r="A64" s="75"/>
      <c r="B64" s="16"/>
      <c r="C64" s="19"/>
      <c r="D64" s="19"/>
      <c r="E64" s="76"/>
      <c r="F64" s="76"/>
      <c r="G64" s="18"/>
      <c r="H64" s="18"/>
    </row>
    <row r="65" spans="1:8" ht="22.5" customHeight="1">
      <c r="A65" s="77" t="s">
        <v>32</v>
      </c>
      <c r="B65" s="16"/>
      <c r="C65" s="19"/>
      <c r="D65" s="19"/>
      <c r="E65" s="76"/>
      <c r="F65" s="76"/>
      <c r="G65" s="18"/>
      <c r="H65" s="18"/>
    </row>
    <row r="66" spans="1:8" ht="22.5" customHeight="1">
      <c r="A66" s="97"/>
      <c r="B66" s="97"/>
      <c r="C66" s="97"/>
      <c r="D66" s="97"/>
      <c r="E66" s="97"/>
      <c r="F66" s="97"/>
      <c r="G66" s="97"/>
      <c r="H66" s="97"/>
    </row>
    <row r="67" spans="1:8" ht="22.5" customHeight="1">
      <c r="A67" s="97" t="s">
        <v>33</v>
      </c>
      <c r="B67" s="97"/>
      <c r="C67" s="97"/>
      <c r="D67" s="97"/>
      <c r="E67" s="97"/>
      <c r="F67" s="97"/>
      <c r="G67" s="97"/>
      <c r="H67" s="97"/>
    </row>
    <row r="68" spans="1:8" ht="26.25" customHeight="1">
      <c r="A68" s="99" t="s">
        <v>83</v>
      </c>
      <c r="B68" s="99"/>
      <c r="C68" s="99"/>
      <c r="D68" s="99"/>
      <c r="E68" s="99"/>
      <c r="F68" s="99"/>
      <c r="G68" s="99"/>
      <c r="H68" s="99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67" t="s">
        <v>31</v>
      </c>
      <c r="H70" s="1" t="s">
        <v>30</v>
      </c>
    </row>
    <row r="71" spans="1:8" ht="26.25" customHeight="1">
      <c r="A71" s="71" t="s">
        <v>35</v>
      </c>
      <c r="B71" s="69" t="s">
        <v>4</v>
      </c>
      <c r="C71" s="66">
        <v>2444</v>
      </c>
      <c r="D71" s="70">
        <f aca="true" t="shared" si="6" ref="D71:D93">C71/$C$93*100</f>
        <v>15.339233038348082</v>
      </c>
      <c r="E71" s="69" t="s">
        <v>4</v>
      </c>
      <c r="F71" s="66">
        <v>260137</v>
      </c>
      <c r="G71" s="70">
        <f>(F71-C71)/C71*100</f>
        <v>10543.903436988543</v>
      </c>
      <c r="H71" s="70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77</v>
      </c>
      <c r="C72" s="8"/>
      <c r="D72" s="70">
        <f t="shared" si="6"/>
        <v>0</v>
      </c>
      <c r="E72" s="69" t="s">
        <v>5</v>
      </c>
      <c r="F72" s="66">
        <v>77878</v>
      </c>
      <c r="G72" s="70" t="e">
        <f aca="true" t="shared" si="8" ref="G72:G93">(F72-C72)/C72*100</f>
        <v>#DIV/0!</v>
      </c>
      <c r="H72" s="70">
        <f t="shared" si="7"/>
        <v>7.587734212031369</v>
      </c>
    </row>
    <row r="73" spans="1:8" ht="26.25" customHeight="1">
      <c r="A73" s="6" t="s">
        <v>47</v>
      </c>
      <c r="B73" s="69" t="s">
        <v>11</v>
      </c>
      <c r="C73" s="66">
        <v>728</v>
      </c>
      <c r="D73" s="70">
        <f t="shared" si="6"/>
        <v>4.569133245465387</v>
      </c>
      <c r="E73" s="69" t="s">
        <v>6</v>
      </c>
      <c r="F73" s="66">
        <v>53628</v>
      </c>
      <c r="G73" s="70">
        <f t="shared" si="8"/>
        <v>7266.483516483517</v>
      </c>
      <c r="H73" s="70">
        <f t="shared" si="7"/>
        <v>5.225031592013383</v>
      </c>
    </row>
    <row r="74" spans="1:8" ht="26.25" customHeight="1">
      <c r="A74" s="6" t="s">
        <v>42</v>
      </c>
      <c r="B74" s="69" t="s">
        <v>8</v>
      </c>
      <c r="C74" s="66">
        <v>1040</v>
      </c>
      <c r="D74" s="70">
        <f t="shared" si="6"/>
        <v>6.527333207807695</v>
      </c>
      <c r="E74" s="69" t="s">
        <v>7</v>
      </c>
      <c r="F74" s="66">
        <v>49987</v>
      </c>
      <c r="G74" s="70">
        <f t="shared" si="8"/>
        <v>4706.442307692308</v>
      </c>
      <c r="H74" s="70">
        <f t="shared" si="7"/>
        <v>4.870285190385116</v>
      </c>
    </row>
    <row r="75" spans="1:8" ht="26.25" customHeight="1">
      <c r="A75" s="6" t="s">
        <v>43</v>
      </c>
      <c r="B75" s="69" t="s">
        <v>7</v>
      </c>
      <c r="C75" s="66">
        <v>1268</v>
      </c>
      <c r="D75" s="70">
        <f t="shared" si="6"/>
        <v>7.95832548798092</v>
      </c>
      <c r="E75" s="69" t="s">
        <v>10</v>
      </c>
      <c r="F75" s="66">
        <v>48798</v>
      </c>
      <c r="G75" s="70">
        <f t="shared" si="8"/>
        <v>3748.422712933754</v>
      </c>
      <c r="H75" s="70">
        <f t="shared" si="7"/>
        <v>4.754439688727326</v>
      </c>
    </row>
    <row r="76" spans="1:8" ht="26.25" customHeight="1">
      <c r="A76" s="6" t="s">
        <v>46</v>
      </c>
      <c r="B76" s="69" t="s">
        <v>5</v>
      </c>
      <c r="C76" s="66">
        <v>1401</v>
      </c>
      <c r="D76" s="70">
        <f t="shared" si="6"/>
        <v>8.793070984748635</v>
      </c>
      <c r="E76" s="69" t="s">
        <v>8</v>
      </c>
      <c r="F76" s="66">
        <v>48391</v>
      </c>
      <c r="G76" s="70">
        <f t="shared" si="8"/>
        <v>3354.032833690221</v>
      </c>
      <c r="H76" s="70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66">
        <v>458</v>
      </c>
      <c r="D77" s="70">
        <f t="shared" si="6"/>
        <v>2.8745371242076194</v>
      </c>
      <c r="E77" s="69" t="s">
        <v>12</v>
      </c>
      <c r="F77" s="66">
        <v>47754</v>
      </c>
      <c r="G77" s="70">
        <f t="shared" si="8"/>
        <v>10326.637554585153</v>
      </c>
      <c r="H77" s="70">
        <f t="shared" si="7"/>
        <v>4.652721687271707</v>
      </c>
    </row>
    <row r="78" spans="1:8" ht="26.25" customHeight="1">
      <c r="A78" s="6" t="s">
        <v>41</v>
      </c>
      <c r="B78" s="7" t="s">
        <v>78</v>
      </c>
      <c r="C78" s="8"/>
      <c r="D78" s="70">
        <f t="shared" si="6"/>
        <v>0</v>
      </c>
      <c r="E78" s="69" t="s">
        <v>11</v>
      </c>
      <c r="F78" s="66">
        <v>46789</v>
      </c>
      <c r="G78" s="70" t="e">
        <f t="shared" si="8"/>
        <v>#DIV/0!</v>
      </c>
      <c r="H78" s="70">
        <f t="shared" si="7"/>
        <v>4.558700737650372</v>
      </c>
    </row>
    <row r="79" spans="1:8" ht="26.25" customHeight="1">
      <c r="A79" s="6" t="s">
        <v>45</v>
      </c>
      <c r="B79" s="69" t="s">
        <v>6</v>
      </c>
      <c r="C79" s="66">
        <v>1280</v>
      </c>
      <c r="D79" s="70">
        <f t="shared" si="6"/>
        <v>8.033640871147933</v>
      </c>
      <c r="E79" s="7" t="s">
        <v>9</v>
      </c>
      <c r="F79" s="66">
        <v>34019</v>
      </c>
      <c r="G79" s="70">
        <f>(F79-C79)/C79*100</f>
        <v>2557.734375</v>
      </c>
      <c r="H79" s="70">
        <f t="shared" si="7"/>
        <v>3.314506409500695</v>
      </c>
    </row>
    <row r="80" spans="1:8" ht="26.25" customHeight="1">
      <c r="A80" s="71" t="s">
        <v>37</v>
      </c>
      <c r="B80" s="7" t="s">
        <v>23</v>
      </c>
      <c r="C80" s="66">
        <v>94</v>
      </c>
      <c r="D80" s="70">
        <f t="shared" si="6"/>
        <v>0.5899705014749262</v>
      </c>
      <c r="E80" s="7" t="s">
        <v>14</v>
      </c>
      <c r="F80" s="66">
        <v>30619</v>
      </c>
      <c r="G80" s="70">
        <f>(F80-C80)/C80*100</f>
        <v>32473.40425531915</v>
      </c>
      <c r="H80" s="70">
        <f t="shared" si="7"/>
        <v>2.983240887518792</v>
      </c>
    </row>
    <row r="81" spans="1:8" ht="26.25" customHeight="1">
      <c r="A81" s="6" t="s">
        <v>44</v>
      </c>
      <c r="B81" s="69" t="s">
        <v>10</v>
      </c>
      <c r="C81" s="66">
        <v>1116</v>
      </c>
      <c r="D81" s="70">
        <f t="shared" si="6"/>
        <v>7.004330634532104</v>
      </c>
      <c r="E81" s="69" t="s">
        <v>13</v>
      </c>
      <c r="F81" s="66">
        <v>27834</v>
      </c>
      <c r="G81" s="70">
        <f>(F81-C81)/C81*100</f>
        <v>2394.0860215053763</v>
      </c>
      <c r="H81" s="70">
        <f t="shared" si="7"/>
        <v>2.711895452601263</v>
      </c>
    </row>
    <row r="82" spans="1:8" ht="26.25" customHeight="1">
      <c r="A82" s="6" t="s">
        <v>57</v>
      </c>
      <c r="B82" s="69" t="s">
        <v>12</v>
      </c>
      <c r="C82" s="66">
        <v>926</v>
      </c>
      <c r="D82" s="70">
        <f t="shared" si="6"/>
        <v>5.811837067721082</v>
      </c>
      <c r="E82" s="69" t="s">
        <v>15</v>
      </c>
      <c r="F82" s="66">
        <v>22508</v>
      </c>
      <c r="G82" s="70">
        <f>(F82-C82)/C82*100</f>
        <v>2330.669546436285</v>
      </c>
      <c r="H82" s="70">
        <f t="shared" si="7"/>
        <v>2.192977755520199</v>
      </c>
    </row>
    <row r="83" spans="1:8" ht="26.25" customHeight="1">
      <c r="A83" s="6" t="s">
        <v>51</v>
      </c>
      <c r="B83" s="68" t="s">
        <v>13</v>
      </c>
      <c r="C83" s="66">
        <v>27</v>
      </c>
      <c r="D83" s="70">
        <f t="shared" si="6"/>
        <v>0.16945961212577668</v>
      </c>
      <c r="E83" s="7" t="s">
        <v>16</v>
      </c>
      <c r="F83" s="66">
        <v>21635</v>
      </c>
      <c r="G83" s="70">
        <f t="shared" si="8"/>
        <v>80029.62962962964</v>
      </c>
      <c r="H83" s="70">
        <f t="shared" si="7"/>
        <v>2.1079204611995515</v>
      </c>
    </row>
    <row r="84" spans="1:8" ht="26.25" customHeight="1">
      <c r="A84" s="6" t="s">
        <v>58</v>
      </c>
      <c r="B84" s="7" t="s">
        <v>25</v>
      </c>
      <c r="C84" s="66">
        <v>75</v>
      </c>
      <c r="D84" s="70">
        <f t="shared" si="6"/>
        <v>0.47072114479382415</v>
      </c>
      <c r="E84" s="7" t="s">
        <v>17</v>
      </c>
      <c r="F84" s="66">
        <v>18726</v>
      </c>
      <c r="G84" s="70">
        <f>(F84-C84)/C84*100</f>
        <v>24868</v>
      </c>
      <c r="H84" s="70">
        <f t="shared" si="7"/>
        <v>1.82449357783327</v>
      </c>
    </row>
    <row r="85" spans="1:8" ht="26.25" customHeight="1">
      <c r="A85" s="6" t="s">
        <v>38</v>
      </c>
      <c r="B85" s="68" t="s">
        <v>74</v>
      </c>
      <c r="C85" s="66">
        <v>23</v>
      </c>
      <c r="D85" s="70">
        <f t="shared" si="6"/>
        <v>0.1443544844034394</v>
      </c>
      <c r="E85" s="7" t="s">
        <v>18</v>
      </c>
      <c r="F85" s="66">
        <v>18217</v>
      </c>
      <c r="G85" s="70">
        <f>(F85-C85)/C85*100</f>
        <v>79104.34782608696</v>
      </c>
      <c r="H85" s="70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66">
        <v>377</v>
      </c>
      <c r="D86" s="70">
        <f t="shared" si="6"/>
        <v>2.3661582878302894</v>
      </c>
      <c r="E86" s="7" t="s">
        <v>21</v>
      </c>
      <c r="F86" s="66">
        <v>15688</v>
      </c>
      <c r="G86" s="70">
        <f>(F86-C86)/C86*100</f>
        <v>4061.2732095490715</v>
      </c>
      <c r="H86" s="70">
        <f t="shared" si="7"/>
        <v>1.5284980908388521</v>
      </c>
    </row>
    <row r="87" spans="1:8" ht="26.25" customHeight="1">
      <c r="A87" s="6" t="s">
        <v>40</v>
      </c>
      <c r="B87" s="7" t="s">
        <v>81</v>
      </c>
      <c r="C87" s="8"/>
      <c r="D87" s="70">
        <f t="shared" si="6"/>
        <v>0</v>
      </c>
      <c r="E87" s="7" t="s">
        <v>23</v>
      </c>
      <c r="F87" s="66">
        <v>15128</v>
      </c>
      <c r="G87" s="70" t="e">
        <f>(F87-C87)/C87*100</f>
        <v>#DIV/0!</v>
      </c>
      <c r="H87" s="70">
        <f t="shared" si="7"/>
        <v>1.473936710747715</v>
      </c>
    </row>
    <row r="88" spans="1:8" ht="26.25" customHeight="1">
      <c r="A88" s="6" t="s">
        <v>20</v>
      </c>
      <c r="B88" s="68" t="s">
        <v>21</v>
      </c>
      <c r="C88" s="66">
        <v>20</v>
      </c>
      <c r="D88" s="70">
        <f t="shared" si="6"/>
        <v>0.12552563861168645</v>
      </c>
      <c r="E88" s="7" t="s">
        <v>23</v>
      </c>
      <c r="F88" s="66">
        <v>14945</v>
      </c>
      <c r="G88" s="70">
        <f t="shared" si="8"/>
        <v>74625</v>
      </c>
      <c r="H88" s="70">
        <f t="shared" si="7"/>
        <v>1.4561068311822185</v>
      </c>
    </row>
    <row r="89" spans="1:10" ht="26.25" customHeight="1">
      <c r="A89" s="6" t="s">
        <v>59</v>
      </c>
      <c r="B89" s="7" t="s">
        <v>63</v>
      </c>
      <c r="C89" s="66"/>
      <c r="D89" s="70">
        <f t="shared" si="6"/>
        <v>0</v>
      </c>
      <c r="E89" s="7" t="s">
        <v>24</v>
      </c>
      <c r="F89" s="66">
        <v>8871</v>
      </c>
      <c r="G89" s="70" t="e">
        <f t="shared" si="8"/>
        <v>#DIV/0!</v>
      </c>
      <c r="H89" s="70">
        <f t="shared" si="7"/>
        <v>0.864310719265136</v>
      </c>
      <c r="I89" s="17"/>
      <c r="J89" s="17"/>
    </row>
    <row r="90" spans="1:10" ht="26.25" customHeight="1">
      <c r="A90" s="6" t="s">
        <v>84</v>
      </c>
      <c r="B90" s="68" t="s">
        <v>16</v>
      </c>
      <c r="C90" s="66">
        <v>143</v>
      </c>
      <c r="D90" s="70">
        <f t="shared" si="6"/>
        <v>0.897508316073558</v>
      </c>
      <c r="E90" s="7" t="s">
        <v>25</v>
      </c>
      <c r="F90" s="66">
        <v>8857</v>
      </c>
      <c r="G90" s="70">
        <f t="shared" si="8"/>
        <v>6093.706293706294</v>
      </c>
      <c r="H90" s="70">
        <f t="shared" si="7"/>
        <v>0.8629466847628577</v>
      </c>
      <c r="I90" s="17"/>
      <c r="J90" s="17"/>
    </row>
    <row r="91" spans="1:8" ht="26.25" customHeight="1">
      <c r="A91" s="78" t="s">
        <v>26</v>
      </c>
      <c r="B91" s="79"/>
      <c r="C91" s="80">
        <f>SUM(C71:C90)</f>
        <v>11420</v>
      </c>
      <c r="D91" s="72">
        <f t="shared" si="6"/>
        <v>71.67513964727296</v>
      </c>
      <c r="E91" s="79"/>
      <c r="F91" s="80">
        <f>SUM(F71:F90)</f>
        <v>870409</v>
      </c>
      <c r="G91" s="72">
        <f>(F91-C91)/C91*100</f>
        <v>7521.795096322242</v>
      </c>
      <c r="H91" s="72">
        <f t="shared" si="7"/>
        <v>84.8048505066901</v>
      </c>
    </row>
    <row r="92" spans="1:8" ht="22.5" customHeight="1">
      <c r="A92" s="78" t="s">
        <v>27</v>
      </c>
      <c r="B92" s="79"/>
      <c r="C92" s="81">
        <f>C93-C91</f>
        <v>4513</v>
      </c>
      <c r="D92" s="72">
        <f t="shared" si="6"/>
        <v>28.324860352727043</v>
      </c>
      <c r="E92" s="79"/>
      <c r="F92" s="81">
        <f>F93-F91</f>
        <v>155958</v>
      </c>
      <c r="G92" s="72">
        <f t="shared" si="8"/>
        <v>3355.750055395524</v>
      </c>
      <c r="H92" s="72">
        <f t="shared" si="7"/>
        <v>15.195149493309899</v>
      </c>
    </row>
    <row r="93" spans="1:8" ht="22.5" customHeight="1">
      <c r="A93" s="78" t="s">
        <v>28</v>
      </c>
      <c r="B93" s="79"/>
      <c r="C93" s="74">
        <v>15933</v>
      </c>
      <c r="D93" s="72">
        <f t="shared" si="6"/>
        <v>100</v>
      </c>
      <c r="E93" s="79"/>
      <c r="F93" s="74">
        <v>1026367</v>
      </c>
      <c r="G93" s="72">
        <f t="shared" si="8"/>
        <v>6341.7686562480385</v>
      </c>
      <c r="H93" s="72">
        <f t="shared" si="7"/>
        <v>100</v>
      </c>
    </row>
    <row r="94" spans="1:8" ht="22.5" customHeight="1">
      <c r="A94" s="82"/>
      <c r="B94" s="16"/>
      <c r="C94" s="19"/>
      <c r="D94" s="19"/>
      <c r="E94" s="76"/>
      <c r="F94" s="76"/>
      <c r="G94" s="18"/>
      <c r="H94" s="18"/>
    </row>
    <row r="95" spans="1:8" ht="22.5" customHeight="1">
      <c r="A95" s="77" t="s">
        <v>32</v>
      </c>
      <c r="B95" s="16"/>
      <c r="C95" s="19"/>
      <c r="D95" s="19"/>
      <c r="E95" s="76"/>
      <c r="F95" s="83"/>
      <c r="G95" s="18"/>
      <c r="H95" s="18"/>
    </row>
    <row r="96" spans="1:8" ht="22.5" customHeight="1">
      <c r="A96" s="97"/>
      <c r="B96" s="97"/>
      <c r="C96" s="97"/>
      <c r="D96" s="97"/>
      <c r="E96" s="97"/>
      <c r="F96" s="97"/>
      <c r="G96" s="97"/>
      <c r="H96" s="97"/>
    </row>
    <row r="97" spans="1:8" ht="22.5" customHeight="1">
      <c r="A97" s="97" t="s">
        <v>53</v>
      </c>
      <c r="B97" s="97"/>
      <c r="C97" s="97"/>
      <c r="D97" s="97"/>
      <c r="E97" s="97"/>
      <c r="F97" s="97"/>
      <c r="G97" s="97"/>
      <c r="H97" s="97"/>
    </row>
    <row r="98" spans="1:8" ht="22.5" customHeight="1">
      <c r="A98" s="99" t="s">
        <v>85</v>
      </c>
      <c r="B98" s="99"/>
      <c r="C98" s="99"/>
      <c r="D98" s="99"/>
      <c r="E98" s="99"/>
      <c r="F98" s="99"/>
      <c r="G98" s="99"/>
      <c r="H98" s="99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67" t="s">
        <v>31</v>
      </c>
      <c r="H100" s="1" t="s">
        <v>30</v>
      </c>
    </row>
    <row r="101" spans="1:8" ht="22.5" customHeight="1">
      <c r="A101" s="71" t="s">
        <v>35</v>
      </c>
      <c r="B101" s="69" t="s">
        <v>4</v>
      </c>
      <c r="C101" s="66">
        <v>16407</v>
      </c>
      <c r="D101" s="70">
        <f>C101/$C$123*100</f>
        <v>22.09161415414445</v>
      </c>
      <c r="E101" s="69" t="s">
        <v>4</v>
      </c>
      <c r="F101" s="66">
        <v>362874</v>
      </c>
      <c r="G101" s="70">
        <f>(F101-C101)/C101*100</f>
        <v>2111.7023221795575</v>
      </c>
      <c r="H101" s="70">
        <f>F101/$F$123*100</f>
        <v>25.239194847468944</v>
      </c>
    </row>
    <row r="102" spans="1:8" ht="22.5" customHeight="1">
      <c r="A102" s="6" t="s">
        <v>49</v>
      </c>
      <c r="B102" s="69" t="s">
        <v>11</v>
      </c>
      <c r="C102" s="66">
        <v>3212</v>
      </c>
      <c r="D102" s="70">
        <f aca="true" t="shared" si="9" ref="D102:D120">C102/$C$123*100</f>
        <v>4.3248774707814945</v>
      </c>
      <c r="E102" s="69" t="s">
        <v>5</v>
      </c>
      <c r="F102" s="66">
        <v>113732</v>
      </c>
      <c r="G102" s="70">
        <f aca="true" t="shared" si="10" ref="G102:G120">(F102-C102)/C102*100</f>
        <v>3440.846824408468</v>
      </c>
      <c r="H102" s="70">
        <f aca="true" t="shared" si="11" ref="H102:H119">F102/$F$123*100</f>
        <v>7.910470599691181</v>
      </c>
    </row>
    <row r="103" spans="1:8" ht="22.5" customHeight="1">
      <c r="A103" s="6" t="s">
        <v>43</v>
      </c>
      <c r="B103" s="69" t="s">
        <v>5</v>
      </c>
      <c r="C103" s="66">
        <v>6043</v>
      </c>
      <c r="D103" s="70">
        <f t="shared" si="9"/>
        <v>8.136747993752357</v>
      </c>
      <c r="E103" s="69" t="s">
        <v>6</v>
      </c>
      <c r="F103" s="66">
        <v>72816</v>
      </c>
      <c r="G103" s="70">
        <f t="shared" si="10"/>
        <v>1104.9644216448783</v>
      </c>
      <c r="H103" s="70">
        <f t="shared" si="11"/>
        <v>5.064615299010948</v>
      </c>
    </row>
    <row r="104" spans="1:8" ht="22.5" customHeight="1">
      <c r="A104" s="6" t="s">
        <v>46</v>
      </c>
      <c r="B104" s="69" t="s">
        <v>7</v>
      </c>
      <c r="C104" s="66">
        <v>5241</v>
      </c>
      <c r="D104" s="70">
        <f t="shared" si="9"/>
        <v>7.05687510098562</v>
      </c>
      <c r="E104" s="69" t="s">
        <v>7</v>
      </c>
      <c r="F104" s="66">
        <v>70638</v>
      </c>
      <c r="G104" s="70">
        <f t="shared" si="10"/>
        <v>1247.79622209502</v>
      </c>
      <c r="H104" s="70">
        <f t="shared" si="11"/>
        <v>4.913127547400782</v>
      </c>
    </row>
    <row r="105" spans="1:8" ht="22.5" customHeight="1">
      <c r="A105" s="6" t="s">
        <v>47</v>
      </c>
      <c r="B105" s="69" t="s">
        <v>14</v>
      </c>
      <c r="C105" s="66">
        <v>1908</v>
      </c>
      <c r="D105" s="70">
        <f t="shared" si="9"/>
        <v>2.5690741638390695</v>
      </c>
      <c r="E105" s="69" t="s">
        <v>10</v>
      </c>
      <c r="F105" s="66">
        <v>64064</v>
      </c>
      <c r="G105" s="70">
        <f t="shared" si="10"/>
        <v>3257.651991614256</v>
      </c>
      <c r="H105" s="70">
        <f t="shared" si="11"/>
        <v>4.45588214837175</v>
      </c>
    </row>
    <row r="106" spans="1:8" ht="22.5" customHeight="1">
      <c r="A106" s="6" t="s">
        <v>42</v>
      </c>
      <c r="B106" s="69" t="s">
        <v>6</v>
      </c>
      <c r="C106" s="66">
        <v>5277</v>
      </c>
      <c r="D106" s="70">
        <f t="shared" si="9"/>
        <v>7.105348198416546</v>
      </c>
      <c r="E106" s="69" t="s">
        <v>8</v>
      </c>
      <c r="F106" s="66">
        <v>63760</v>
      </c>
      <c r="G106" s="70">
        <f t="shared" si="10"/>
        <v>1108.262270229297</v>
      </c>
      <c r="H106" s="70">
        <f t="shared" si="11"/>
        <v>4.434737852462893</v>
      </c>
    </row>
    <row r="107" spans="1:8" ht="22.5" customHeight="1">
      <c r="A107" s="71" t="s">
        <v>39</v>
      </c>
      <c r="B107" s="7" t="s">
        <v>9</v>
      </c>
      <c r="C107" s="66">
        <v>1997</v>
      </c>
      <c r="D107" s="70">
        <f t="shared" si="9"/>
        <v>2.688910432487747</v>
      </c>
      <c r="E107" s="69" t="s">
        <v>12</v>
      </c>
      <c r="F107" s="66">
        <v>63230</v>
      </c>
      <c r="G107" s="70">
        <f t="shared" si="10"/>
        <v>3066.2493740610917</v>
      </c>
      <c r="H107" s="70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66">
        <v>689</v>
      </c>
      <c r="D108" s="70">
        <f t="shared" si="9"/>
        <v>0.927721225830775</v>
      </c>
      <c r="E108" s="69" t="s">
        <v>11</v>
      </c>
      <c r="F108" s="66">
        <v>59892</v>
      </c>
      <c r="G108" s="70">
        <f t="shared" si="10"/>
        <v>8592.597968069666</v>
      </c>
      <c r="H108" s="70">
        <f t="shared" si="11"/>
        <v>4.165704508464674</v>
      </c>
    </row>
    <row r="109" spans="1:8" ht="22.5" customHeight="1">
      <c r="A109" s="71" t="s">
        <v>37</v>
      </c>
      <c r="B109" s="69" t="s">
        <v>15</v>
      </c>
      <c r="C109" s="66">
        <v>827</v>
      </c>
      <c r="D109" s="70">
        <f t="shared" si="9"/>
        <v>1.1135347659826573</v>
      </c>
      <c r="E109" s="7" t="s">
        <v>9</v>
      </c>
      <c r="F109" s="66">
        <v>55402</v>
      </c>
      <c r="G109" s="70">
        <f t="shared" si="10"/>
        <v>6599.153567110036</v>
      </c>
      <c r="H109" s="70">
        <f t="shared" si="11"/>
        <v>3.8534088221792535</v>
      </c>
    </row>
    <row r="110" spans="1:8" ht="22.5" customHeight="1">
      <c r="A110" s="6" t="s">
        <v>45</v>
      </c>
      <c r="B110" s="69" t="s">
        <v>10</v>
      </c>
      <c r="C110" s="66">
        <v>5037</v>
      </c>
      <c r="D110" s="70">
        <f t="shared" si="9"/>
        <v>6.782194215543706</v>
      </c>
      <c r="E110" s="69" t="s">
        <v>14</v>
      </c>
      <c r="F110" s="66">
        <v>49889</v>
      </c>
      <c r="G110" s="70">
        <f t="shared" si="10"/>
        <v>890.4506650784198</v>
      </c>
      <c r="H110" s="70">
        <f t="shared" si="11"/>
        <v>3.469959798016331</v>
      </c>
    </row>
    <row r="111" spans="1:8" ht="22.5" customHeight="1">
      <c r="A111" s="6" t="s">
        <v>44</v>
      </c>
      <c r="B111" s="69" t="s">
        <v>8</v>
      </c>
      <c r="C111" s="66">
        <v>4983</v>
      </c>
      <c r="D111" s="70">
        <f t="shared" si="9"/>
        <v>6.709484569397318</v>
      </c>
      <c r="E111" s="7" t="s">
        <v>13</v>
      </c>
      <c r="F111" s="66">
        <v>44592</v>
      </c>
      <c r="G111" s="70">
        <f t="shared" si="10"/>
        <v>794.8826008428657</v>
      </c>
      <c r="H111" s="70">
        <f t="shared" si="11"/>
        <v>3.1015343525254915</v>
      </c>
    </row>
    <row r="112" spans="1:8" ht="22.5" customHeight="1">
      <c r="A112" s="6" t="s">
        <v>57</v>
      </c>
      <c r="B112" s="69" t="s">
        <v>12</v>
      </c>
      <c r="C112" s="66">
        <v>3572</v>
      </c>
      <c r="D112" s="70">
        <f t="shared" si="9"/>
        <v>4.809608445090753</v>
      </c>
      <c r="E112" s="69" t="s">
        <v>15</v>
      </c>
      <c r="F112" s="66">
        <v>32747</v>
      </c>
      <c r="G112" s="70">
        <f t="shared" si="10"/>
        <v>816.7693169092946</v>
      </c>
      <c r="H112" s="70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66">
        <v>786</v>
      </c>
      <c r="D113" s="70">
        <f t="shared" si="9"/>
        <v>1.0583292939085474</v>
      </c>
      <c r="E113" s="7" t="s">
        <v>16</v>
      </c>
      <c r="F113" s="66">
        <v>28750</v>
      </c>
      <c r="G113" s="70">
        <f t="shared" si="10"/>
        <v>3557.7608142493636</v>
      </c>
      <c r="H113" s="70">
        <f t="shared" si="11"/>
        <v>1.999666142696176</v>
      </c>
    </row>
    <row r="114" spans="1:8" ht="22.5" customHeight="1">
      <c r="A114" s="6" t="s">
        <v>58</v>
      </c>
      <c r="B114" s="7" t="s">
        <v>86</v>
      </c>
      <c r="C114" s="6">
        <v>431</v>
      </c>
      <c r="D114" s="70">
        <f t="shared" si="9"/>
        <v>0.5803306942424732</v>
      </c>
      <c r="E114" s="7" t="s">
        <v>17</v>
      </c>
      <c r="F114" s="66">
        <v>25672</v>
      </c>
      <c r="G114" s="70">
        <f t="shared" si="10"/>
        <v>5856.380510440836</v>
      </c>
      <c r="H114" s="70">
        <f t="shared" si="11"/>
        <v>1.7855801466189993</v>
      </c>
    </row>
    <row r="115" spans="1:8" ht="22.5" customHeight="1">
      <c r="A115" s="6" t="s">
        <v>72</v>
      </c>
      <c r="B115" s="7" t="s">
        <v>87</v>
      </c>
      <c r="C115" s="6">
        <v>525</v>
      </c>
      <c r="D115" s="70">
        <f t="shared" si="9"/>
        <v>0.7068993375343351</v>
      </c>
      <c r="E115" s="7" t="s">
        <v>18</v>
      </c>
      <c r="F115" s="66">
        <v>24998</v>
      </c>
      <c r="G115" s="70">
        <f t="shared" si="10"/>
        <v>4661.52380952381</v>
      </c>
      <c r="H115" s="70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66">
        <v>795</v>
      </c>
      <c r="D116" s="70">
        <f t="shared" si="9"/>
        <v>1.0704475682662788</v>
      </c>
      <c r="E116" s="7" t="s">
        <v>21</v>
      </c>
      <c r="F116" s="66">
        <v>23040</v>
      </c>
      <c r="G116" s="70">
        <f t="shared" si="10"/>
        <v>2798.11320754717</v>
      </c>
      <c r="H116" s="70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66">
        <v>1293</v>
      </c>
      <c r="D117" s="70">
        <f t="shared" si="9"/>
        <v>1.7409920827274197</v>
      </c>
      <c r="E117" s="7" t="s">
        <v>22</v>
      </c>
      <c r="F117" s="66">
        <v>21152</v>
      </c>
      <c r="G117" s="70">
        <f t="shared" si="10"/>
        <v>1535.8855375096673</v>
      </c>
      <c r="H117" s="70">
        <f t="shared" si="11"/>
        <v>1.4711978521846787</v>
      </c>
    </row>
    <row r="118" spans="1:8" ht="22.5" customHeight="1">
      <c r="A118" s="6" t="s">
        <v>88</v>
      </c>
      <c r="B118" s="7" t="s">
        <v>89</v>
      </c>
      <c r="C118" s="66">
        <v>141</v>
      </c>
      <c r="D118" s="70">
        <f t="shared" si="9"/>
        <v>0.18985296493779286</v>
      </c>
      <c r="E118" s="7" t="s">
        <v>23</v>
      </c>
      <c r="F118" s="66">
        <v>20800</v>
      </c>
      <c r="G118" s="70">
        <f t="shared" si="10"/>
        <v>14651.773049645391</v>
      </c>
      <c r="H118" s="70">
        <f t="shared" si="11"/>
        <v>1.4467149832375812</v>
      </c>
    </row>
    <row r="119" spans="1:8" ht="22.5" customHeight="1">
      <c r="A119" s="6" t="s">
        <v>61</v>
      </c>
      <c r="B119" s="7" t="s">
        <v>16</v>
      </c>
      <c r="C119" s="66">
        <v>811</v>
      </c>
      <c r="D119" s="70">
        <f t="shared" si="9"/>
        <v>1.0919911671244682</v>
      </c>
      <c r="E119" s="7" t="s">
        <v>24</v>
      </c>
      <c r="F119" s="66">
        <v>13022</v>
      </c>
      <c r="G119" s="70">
        <f t="shared" si="10"/>
        <v>1505.672009864365</v>
      </c>
      <c r="H119" s="70">
        <f t="shared" si="11"/>
        <v>0.9057270438326819</v>
      </c>
    </row>
    <row r="120" spans="1:8" ht="22.5" customHeight="1">
      <c r="A120" s="6" t="s">
        <v>62</v>
      </c>
      <c r="B120" s="7" t="s">
        <v>90</v>
      </c>
      <c r="C120" s="66">
        <v>643</v>
      </c>
      <c r="D120" s="70">
        <f t="shared" si="9"/>
        <v>0.8657833791134809</v>
      </c>
      <c r="E120" s="7" t="s">
        <v>25</v>
      </c>
      <c r="F120" s="66">
        <v>12490</v>
      </c>
      <c r="G120" s="70">
        <f t="shared" si="10"/>
        <v>1842.4572317262828</v>
      </c>
      <c r="H120" s="70">
        <f>F120/$F$93*100</f>
        <v>1.216913638104109</v>
      </c>
    </row>
    <row r="121" spans="1:8" ht="22.5" customHeight="1">
      <c r="A121" s="78" t="s">
        <v>26</v>
      </c>
      <c r="B121" s="79"/>
      <c r="C121" s="80">
        <f>SUM(C101:C120)</f>
        <v>60618</v>
      </c>
      <c r="D121" s="72">
        <f>C121/$C$123*100</f>
        <v>81.62061722410728</v>
      </c>
      <c r="E121" s="79"/>
      <c r="F121" s="80">
        <f>SUM(F101:F120)</f>
        <v>1223560</v>
      </c>
      <c r="G121" s="72">
        <f>(F121-C121)/C121*100</f>
        <v>1918.4763601570492</v>
      </c>
      <c r="H121" s="72">
        <f>F121/$F$123*100</f>
        <v>85.10300888895071</v>
      </c>
    </row>
    <row r="122" spans="1:8" ht="22.5" customHeight="1">
      <c r="A122" s="78" t="s">
        <v>27</v>
      </c>
      <c r="B122" s="79"/>
      <c r="C122" s="80">
        <f>C123-C121</f>
        <v>13650</v>
      </c>
      <c r="D122" s="72">
        <f>C122/$C$123*100</f>
        <v>18.379382775892715</v>
      </c>
      <c r="E122" s="79"/>
      <c r="F122" s="80">
        <f>F123-F121</f>
        <v>214180</v>
      </c>
      <c r="G122" s="72">
        <f>(F122-C122)/C122*100</f>
        <v>1469.084249084249</v>
      </c>
      <c r="H122" s="72">
        <f>F122/$F$123*100</f>
        <v>14.896991111049285</v>
      </c>
    </row>
    <row r="123" spans="1:8" ht="22.5" customHeight="1">
      <c r="A123" s="78" t="s">
        <v>28</v>
      </c>
      <c r="B123" s="79"/>
      <c r="C123" s="74">
        <v>74268</v>
      </c>
      <c r="D123" s="72">
        <f>C123/$C$123*100</f>
        <v>100</v>
      </c>
      <c r="E123" s="79"/>
      <c r="F123" s="74">
        <v>1437740</v>
      </c>
      <c r="G123" s="72">
        <f>(F123-C123)/C123*100</f>
        <v>1835.8808638983141</v>
      </c>
      <c r="H123" s="72">
        <f>F123/$F$123*100</f>
        <v>100</v>
      </c>
    </row>
    <row r="124" spans="1:8" ht="22.5" customHeight="1">
      <c r="A124" s="75"/>
      <c r="B124" s="2"/>
      <c r="C124" s="2"/>
      <c r="D124" s="2"/>
      <c r="E124" s="2"/>
      <c r="F124" s="2"/>
      <c r="G124" s="2"/>
      <c r="H124" s="2"/>
    </row>
    <row r="125" spans="1:8" ht="22.5" customHeight="1">
      <c r="A125" s="77" t="s">
        <v>32</v>
      </c>
      <c r="B125" s="84"/>
      <c r="C125" s="84"/>
      <c r="D125" s="84"/>
      <c r="E125" s="84"/>
      <c r="F125" s="84"/>
      <c r="G125" s="84"/>
      <c r="H125" s="84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97" t="s">
        <v>33</v>
      </c>
      <c r="B128" s="97"/>
      <c r="C128" s="97"/>
      <c r="D128" s="97"/>
      <c r="E128" s="97"/>
      <c r="F128" s="97"/>
      <c r="G128" s="97"/>
      <c r="H128" s="97"/>
    </row>
    <row r="129" spans="1:8" ht="24.75" customHeight="1">
      <c r="A129" s="99" t="s">
        <v>91</v>
      </c>
      <c r="B129" s="99"/>
      <c r="C129" s="99"/>
      <c r="D129" s="99"/>
      <c r="E129" s="99"/>
      <c r="F129" s="99"/>
      <c r="G129" s="99"/>
      <c r="H129" s="99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67" t="s">
        <v>31</v>
      </c>
      <c r="H131" s="1" t="s">
        <v>30</v>
      </c>
    </row>
    <row r="132" spans="1:8" ht="24.75" customHeight="1">
      <c r="A132" s="71" t="s">
        <v>35</v>
      </c>
      <c r="B132" s="69" t="s">
        <v>4</v>
      </c>
      <c r="C132" s="66">
        <v>48008</v>
      </c>
      <c r="D132" s="70">
        <f>C132/$C$154*100</f>
        <v>25.283469999315354</v>
      </c>
      <c r="E132" s="69" t="s">
        <v>4</v>
      </c>
      <c r="F132" s="66">
        <v>469515</v>
      </c>
      <c r="G132" s="70">
        <f>(F132-C132)/C132*100</f>
        <v>877.9932511248126</v>
      </c>
      <c r="H132" s="70">
        <f>F132/$F$154*100</f>
        <v>25.011253372682408</v>
      </c>
    </row>
    <row r="133" spans="1:8" ht="24.75" customHeight="1">
      <c r="A133" s="65" t="s">
        <v>49</v>
      </c>
      <c r="B133" s="69" t="s">
        <v>6</v>
      </c>
      <c r="C133" s="66">
        <v>14490</v>
      </c>
      <c r="D133" s="70">
        <f>C133/$C$154*100</f>
        <v>7.631175643436084</v>
      </c>
      <c r="E133" s="69" t="s">
        <v>5</v>
      </c>
      <c r="F133" s="66">
        <v>162032</v>
      </c>
      <c r="G133" s="70">
        <f aca="true" t="shared" si="12" ref="G133:G154">(F133-C133)/C133*100</f>
        <v>1018.2332643202209</v>
      </c>
      <c r="H133" s="70">
        <f aca="true" t="shared" si="13" ref="H133:H151">F133/$F$154*100</f>
        <v>8.631509976214764</v>
      </c>
    </row>
    <row r="134" spans="1:8" ht="24.75" customHeight="1">
      <c r="A134" s="65" t="s">
        <v>43</v>
      </c>
      <c r="B134" s="69" t="s">
        <v>5</v>
      </c>
      <c r="C134" s="66">
        <v>14785</v>
      </c>
      <c r="D134" s="70">
        <f aca="true" t="shared" si="14" ref="D134:D150">C134/$C$154*100</f>
        <v>7.786537742457038</v>
      </c>
      <c r="E134" s="69" t="s">
        <v>6</v>
      </c>
      <c r="F134" s="66">
        <v>96088</v>
      </c>
      <c r="G134" s="70">
        <f t="shared" si="12"/>
        <v>549.9019276293541</v>
      </c>
      <c r="H134" s="70">
        <f t="shared" si="13"/>
        <v>5.118646505594724</v>
      </c>
    </row>
    <row r="135" spans="1:8" ht="24.75" customHeight="1">
      <c r="A135" s="71" t="s">
        <v>46</v>
      </c>
      <c r="B135" s="69" t="s">
        <v>8</v>
      </c>
      <c r="C135" s="66">
        <v>11879</v>
      </c>
      <c r="D135" s="70">
        <f t="shared" si="14"/>
        <v>6.256089404304848</v>
      </c>
      <c r="E135" s="69" t="s">
        <v>7</v>
      </c>
      <c r="F135" s="66">
        <v>94150</v>
      </c>
      <c r="G135" s="70">
        <f t="shared" si="12"/>
        <v>692.575132586918</v>
      </c>
      <c r="H135" s="70">
        <f t="shared" si="13"/>
        <v>5.01540846413437</v>
      </c>
    </row>
    <row r="136" spans="1:8" ht="24.75" customHeight="1">
      <c r="A136" s="71" t="s">
        <v>42</v>
      </c>
      <c r="B136" s="69" t="s">
        <v>7</v>
      </c>
      <c r="C136" s="66">
        <v>13133</v>
      </c>
      <c r="D136" s="70">
        <f t="shared" si="14"/>
        <v>6.916509987939688</v>
      </c>
      <c r="E136" s="69" t="s">
        <v>10</v>
      </c>
      <c r="F136" s="66">
        <v>82250</v>
      </c>
      <c r="G136" s="70">
        <f t="shared" si="12"/>
        <v>526.2849310896215</v>
      </c>
      <c r="H136" s="70">
        <f t="shared" si="13"/>
        <v>4.381490665693594</v>
      </c>
    </row>
    <row r="137" spans="1:8" ht="24.75" customHeight="1">
      <c r="A137" s="71" t="s">
        <v>39</v>
      </c>
      <c r="B137" s="69" t="s">
        <v>9</v>
      </c>
      <c r="C137" s="66">
        <v>5195</v>
      </c>
      <c r="D137" s="70">
        <f t="shared" si="14"/>
        <v>2.7359528963181816</v>
      </c>
      <c r="E137" s="69" t="s">
        <v>8</v>
      </c>
      <c r="F137" s="66">
        <v>81047</v>
      </c>
      <c r="G137" s="70">
        <f t="shared" si="12"/>
        <v>1460.0962463907604</v>
      </c>
      <c r="H137" s="70">
        <f t="shared" si="13"/>
        <v>4.3174063706075225</v>
      </c>
    </row>
    <row r="138" spans="1:8" ht="24.75" customHeight="1">
      <c r="A138" s="71" t="s">
        <v>37</v>
      </c>
      <c r="B138" s="7" t="s">
        <v>16</v>
      </c>
      <c r="C138" s="66">
        <v>2231</v>
      </c>
      <c r="D138" s="70">
        <f t="shared" si="14"/>
        <v>1.1749587895449207</v>
      </c>
      <c r="E138" s="69" t="s">
        <v>12</v>
      </c>
      <c r="F138" s="66">
        <v>78932</v>
      </c>
      <c r="G138" s="70">
        <f t="shared" si="12"/>
        <v>3437.9650380995067</v>
      </c>
      <c r="H138" s="70">
        <f t="shared" si="13"/>
        <v>4.2047394677754015</v>
      </c>
    </row>
    <row r="139" spans="1:8" ht="24.75" customHeight="1">
      <c r="A139" s="65" t="s">
        <v>41</v>
      </c>
      <c r="B139" s="7" t="s">
        <v>17</v>
      </c>
      <c r="C139" s="66">
        <v>2093</v>
      </c>
      <c r="D139" s="70">
        <f t="shared" si="14"/>
        <v>1.102280926274101</v>
      </c>
      <c r="E139" s="69" t="s">
        <v>11</v>
      </c>
      <c r="F139" s="66">
        <v>76438</v>
      </c>
      <c r="G139" s="70">
        <f t="shared" si="12"/>
        <v>3552.078356426183</v>
      </c>
      <c r="H139" s="70">
        <f t="shared" si="13"/>
        <v>4.0718830821189895</v>
      </c>
    </row>
    <row r="140" spans="1:8" ht="24.75" customHeight="1">
      <c r="A140" s="71" t="s">
        <v>47</v>
      </c>
      <c r="B140" s="69" t="s">
        <v>14</v>
      </c>
      <c r="C140" s="66">
        <v>3647</v>
      </c>
      <c r="D140" s="70">
        <f t="shared" si="14"/>
        <v>1.920696864845507</v>
      </c>
      <c r="E140" s="69" t="s">
        <v>9</v>
      </c>
      <c r="F140" s="66">
        <v>73110</v>
      </c>
      <c r="G140" s="70">
        <f t="shared" si="12"/>
        <v>1904.6613655058952</v>
      </c>
      <c r="H140" s="70">
        <f t="shared" si="13"/>
        <v>3.894599180168494</v>
      </c>
    </row>
    <row r="141" spans="1:8" ht="24.75" customHeight="1">
      <c r="A141" s="65" t="s">
        <v>3</v>
      </c>
      <c r="B141" s="69" t="s">
        <v>12</v>
      </c>
      <c r="C141" s="66">
        <v>11507</v>
      </c>
      <c r="D141" s="70">
        <f t="shared" si="14"/>
        <v>6.060175164183507</v>
      </c>
      <c r="E141" s="69" t="s">
        <v>14</v>
      </c>
      <c r="F141" s="66">
        <v>69836</v>
      </c>
      <c r="G141" s="70">
        <f t="shared" si="12"/>
        <v>506.90014773616065</v>
      </c>
      <c r="H141" s="70">
        <f t="shared" si="13"/>
        <v>3.7201918799924356</v>
      </c>
    </row>
    <row r="142" spans="1:8" ht="24.75" customHeight="1">
      <c r="A142" s="65" t="s">
        <v>44</v>
      </c>
      <c r="B142" s="69" t="s">
        <v>10</v>
      </c>
      <c r="C142" s="66">
        <v>11888</v>
      </c>
      <c r="D142" s="70">
        <f t="shared" si="14"/>
        <v>6.260829264952944</v>
      </c>
      <c r="E142" s="7" t="s">
        <v>13</v>
      </c>
      <c r="F142" s="66">
        <v>64271</v>
      </c>
      <c r="G142" s="70">
        <f t="shared" si="12"/>
        <v>440.63761776581424</v>
      </c>
      <c r="H142" s="70">
        <f t="shared" si="13"/>
        <v>3.42374208601572</v>
      </c>
    </row>
    <row r="143" spans="1:8" ht="24.75" customHeight="1">
      <c r="A143" s="6" t="s">
        <v>57</v>
      </c>
      <c r="B143" s="69" t="s">
        <v>11</v>
      </c>
      <c r="C143" s="66">
        <v>7312</v>
      </c>
      <c r="D143" s="70">
        <f t="shared" si="14"/>
        <v>3.8508734509872076</v>
      </c>
      <c r="E143" s="7" t="s">
        <v>15</v>
      </c>
      <c r="F143" s="66">
        <v>42707</v>
      </c>
      <c r="G143" s="70">
        <f t="shared" si="12"/>
        <v>484.0672866520788</v>
      </c>
      <c r="H143" s="70">
        <f t="shared" si="13"/>
        <v>2.275019110757159</v>
      </c>
    </row>
    <row r="144" spans="1:8" ht="24.75" customHeight="1">
      <c r="A144" s="65" t="s">
        <v>51</v>
      </c>
      <c r="B144" s="7" t="s">
        <v>22</v>
      </c>
      <c r="C144" s="66">
        <v>1898</v>
      </c>
      <c r="D144" s="70">
        <f t="shared" si="14"/>
        <v>0.9995839455653337</v>
      </c>
      <c r="E144" s="7" t="s">
        <v>16</v>
      </c>
      <c r="F144" s="66">
        <v>35737</v>
      </c>
      <c r="G144" s="70">
        <f t="shared" si="12"/>
        <v>1782.8767123287673</v>
      </c>
      <c r="H144" s="70">
        <f t="shared" si="13"/>
        <v>1.9037244002418476</v>
      </c>
    </row>
    <row r="145" spans="1:8" ht="24.75" customHeight="1">
      <c r="A145" s="65" t="s">
        <v>20</v>
      </c>
      <c r="B145" s="7" t="s">
        <v>15</v>
      </c>
      <c r="C145" s="66">
        <v>2590</v>
      </c>
      <c r="D145" s="70">
        <f t="shared" si="14"/>
        <v>1.3640265642856766</v>
      </c>
      <c r="E145" s="7" t="s">
        <v>17</v>
      </c>
      <c r="F145" s="66">
        <v>32677</v>
      </c>
      <c r="G145" s="70">
        <f t="shared" si="12"/>
        <v>1161.6602316602316</v>
      </c>
      <c r="H145" s="70">
        <f t="shared" si="13"/>
        <v>1.7407169663570767</v>
      </c>
    </row>
    <row r="146" spans="1:8" ht="24.75" customHeight="1">
      <c r="A146" s="65" t="s">
        <v>72</v>
      </c>
      <c r="B146" s="7" t="s">
        <v>87</v>
      </c>
      <c r="C146" s="66">
        <v>1224</v>
      </c>
      <c r="D146" s="70">
        <f t="shared" si="14"/>
        <v>0.6446210481411846</v>
      </c>
      <c r="E146" s="7" t="s">
        <v>18</v>
      </c>
      <c r="F146" s="66">
        <v>31738</v>
      </c>
      <c r="G146" s="70">
        <f t="shared" si="12"/>
        <v>2492.9738562091507</v>
      </c>
      <c r="H146" s="70">
        <f t="shared" si="13"/>
        <v>1.6906960577238088</v>
      </c>
    </row>
    <row r="147" spans="1:8" ht="24.75" customHeight="1">
      <c r="A147" s="65" t="s">
        <v>58</v>
      </c>
      <c r="B147" s="7" t="s">
        <v>92</v>
      </c>
      <c r="C147" s="66">
        <v>1281</v>
      </c>
      <c r="D147" s="70">
        <f t="shared" si="14"/>
        <v>0.674640165579132</v>
      </c>
      <c r="E147" s="7" t="s">
        <v>21</v>
      </c>
      <c r="F147" s="66">
        <v>31150</v>
      </c>
      <c r="G147" s="70">
        <f t="shared" si="12"/>
        <v>2331.6939890710382</v>
      </c>
      <c r="H147" s="70">
        <f t="shared" si="13"/>
        <v>1.6593730606243824</v>
      </c>
    </row>
    <row r="148" spans="1:8" ht="24.75" customHeight="1">
      <c r="A148" s="65" t="s">
        <v>50</v>
      </c>
      <c r="B148" s="7" t="s">
        <v>13</v>
      </c>
      <c r="C148" s="66">
        <v>2934</v>
      </c>
      <c r="D148" s="70">
        <f t="shared" si="14"/>
        <v>1.5451945712796045</v>
      </c>
      <c r="E148" s="7" t="s">
        <v>22</v>
      </c>
      <c r="F148" s="66">
        <v>27094</v>
      </c>
      <c r="G148" s="70">
        <f t="shared" si="12"/>
        <v>823.4492160872529</v>
      </c>
      <c r="H148" s="70">
        <f t="shared" si="13"/>
        <v>1.4433083051222155</v>
      </c>
    </row>
    <row r="149" spans="1:8" ht="24.75" customHeight="1">
      <c r="A149" s="65" t="s">
        <v>88</v>
      </c>
      <c r="B149" s="7" t="s">
        <v>93</v>
      </c>
      <c r="C149" s="66">
        <v>1826</v>
      </c>
      <c r="D149" s="70">
        <f t="shared" si="14"/>
        <v>0.9616650603805581</v>
      </c>
      <c r="E149" s="7" t="s">
        <v>23</v>
      </c>
      <c r="F149" s="66">
        <v>27033</v>
      </c>
      <c r="G149" s="70">
        <f t="shared" si="12"/>
        <v>1380.4490690032858</v>
      </c>
      <c r="H149" s="70">
        <f t="shared" si="13"/>
        <v>1.4400588105251662</v>
      </c>
    </row>
    <row r="150" spans="1:8" ht="24.75" customHeight="1">
      <c r="A150" s="71" t="s">
        <v>61</v>
      </c>
      <c r="B150" s="7" t="s">
        <v>18</v>
      </c>
      <c r="C150" s="66">
        <v>1955</v>
      </c>
      <c r="D150" s="70">
        <f t="shared" si="14"/>
        <v>1.029603063003281</v>
      </c>
      <c r="E150" s="7" t="s">
        <v>24</v>
      </c>
      <c r="F150" s="66">
        <v>17463</v>
      </c>
      <c r="G150" s="70">
        <f t="shared" si="12"/>
        <v>793.2480818414322</v>
      </c>
      <c r="H150" s="70">
        <f t="shared" si="13"/>
        <v>0.9302610516110301</v>
      </c>
    </row>
    <row r="151" spans="1:8" ht="24.75" customHeight="1">
      <c r="A151" s="65" t="s">
        <v>62</v>
      </c>
      <c r="B151" s="7" t="s">
        <v>94</v>
      </c>
      <c r="C151" s="66">
        <v>643</v>
      </c>
      <c r="D151" s="70">
        <f>C151/$C$154*100</f>
        <v>0.3386367107473707</v>
      </c>
      <c r="E151" s="7" t="s">
        <v>25</v>
      </c>
      <c r="F151" s="66">
        <v>16326</v>
      </c>
      <c r="G151" s="70">
        <f t="shared" si="12"/>
        <v>2439.0357698289267</v>
      </c>
      <c r="H151" s="70">
        <f t="shared" si="13"/>
        <v>0.8696926031381594</v>
      </c>
    </row>
    <row r="152" spans="1:8" ht="24.75" customHeight="1">
      <c r="A152" s="78" t="s">
        <v>26</v>
      </c>
      <c r="B152" s="79"/>
      <c r="C152" s="80">
        <f>SUM(C132:C151)</f>
        <v>160519</v>
      </c>
      <c r="D152" s="70">
        <f>C152/$C$154*100</f>
        <v>84.53752126354152</v>
      </c>
      <c r="E152" s="79"/>
      <c r="F152" s="80">
        <f>SUM(F132:F151)</f>
        <v>1609594</v>
      </c>
      <c r="G152" s="72">
        <f>(F152-C152)/C152*100</f>
        <v>902.7436004460532</v>
      </c>
      <c r="H152" s="70">
        <f>F152/$F$154*100</f>
        <v>85.74372141709927</v>
      </c>
    </row>
    <row r="153" spans="1:8" ht="24.75" customHeight="1">
      <c r="A153" s="78" t="s">
        <v>27</v>
      </c>
      <c r="B153" s="79"/>
      <c r="C153" s="81">
        <f>C154-C152</f>
        <v>29360</v>
      </c>
      <c r="D153" s="70">
        <f>C153/$C$154*100</f>
        <v>15.462478736458483</v>
      </c>
      <c r="E153" s="79"/>
      <c r="F153" s="81">
        <f>F154-F152</f>
        <v>267621</v>
      </c>
      <c r="G153" s="72">
        <f>(F153-C153)/C153*100</f>
        <v>811.5156675749319</v>
      </c>
      <c r="H153" s="70">
        <f>F153/$F$154*100</f>
        <v>14.256278582900734</v>
      </c>
    </row>
    <row r="154" spans="1:8" ht="24.75" customHeight="1">
      <c r="A154" s="78" t="s">
        <v>28</v>
      </c>
      <c r="B154" s="79"/>
      <c r="C154" s="74">
        <v>189879</v>
      </c>
      <c r="D154" s="72">
        <f>C154/$C$154*100</f>
        <v>100</v>
      </c>
      <c r="E154" s="79"/>
      <c r="F154" s="74">
        <v>1877215</v>
      </c>
      <c r="G154" s="72">
        <f t="shared" si="12"/>
        <v>888.6375007241453</v>
      </c>
      <c r="H154" s="72">
        <f>F154/$F$154*100</f>
        <v>100</v>
      </c>
    </row>
    <row r="155" spans="1:8" ht="33" customHeight="1">
      <c r="A155" s="77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77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97" t="s">
        <v>33</v>
      </c>
      <c r="B158" s="97"/>
      <c r="C158" s="97"/>
      <c r="D158" s="97"/>
      <c r="E158" s="97"/>
      <c r="F158" s="97"/>
      <c r="G158" s="97"/>
      <c r="H158" s="97"/>
    </row>
    <row r="159" spans="1:8" ht="24.75" customHeight="1">
      <c r="A159" s="99" t="s">
        <v>95</v>
      </c>
      <c r="B159" s="99"/>
      <c r="C159" s="99"/>
      <c r="D159" s="99"/>
      <c r="E159" s="99"/>
      <c r="F159" s="99"/>
      <c r="G159" s="99"/>
      <c r="H159" s="99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67" t="s">
        <v>31</v>
      </c>
      <c r="H161" s="1" t="s">
        <v>30</v>
      </c>
    </row>
    <row r="162" spans="1:8" ht="24.75" customHeight="1">
      <c r="A162" s="71" t="s">
        <v>35</v>
      </c>
      <c r="B162" s="69" t="s">
        <v>4</v>
      </c>
      <c r="C162" s="66">
        <v>107946</v>
      </c>
      <c r="D162" s="70">
        <f>C162/$C$184*100</f>
        <v>29.05648391403592</v>
      </c>
      <c r="E162" s="69" t="s">
        <v>4</v>
      </c>
      <c r="F162" s="66">
        <v>591437</v>
      </c>
      <c r="G162" s="70">
        <f>(F162-C162)/C162*100</f>
        <v>447.9008022529784</v>
      </c>
      <c r="H162" s="70">
        <f>F162/$F$184*100</f>
        <v>25.109694138565086</v>
      </c>
    </row>
    <row r="163" spans="1:8" ht="24.75" customHeight="1">
      <c r="A163" s="65" t="s">
        <v>49</v>
      </c>
      <c r="B163" s="69" t="s">
        <v>5</v>
      </c>
      <c r="C163" s="66">
        <v>31742</v>
      </c>
      <c r="D163" s="70">
        <f>C163/$C$184*100</f>
        <v>8.544187949524098</v>
      </c>
      <c r="E163" s="69" t="s">
        <v>5</v>
      </c>
      <c r="F163" s="66">
        <v>214163</v>
      </c>
      <c r="G163" s="70">
        <f aca="true" t="shared" si="15" ref="G163:G180">(F163-C163)/C163*100</f>
        <v>574.6991367903723</v>
      </c>
      <c r="H163" s="70">
        <f aca="true" t="shared" si="16" ref="H163:H183">F163/$F$184*100</f>
        <v>9.092375731984157</v>
      </c>
    </row>
    <row r="164" spans="1:8" ht="24.75" customHeight="1">
      <c r="A164" s="71" t="s">
        <v>46</v>
      </c>
      <c r="B164" s="69" t="s">
        <v>10</v>
      </c>
      <c r="C164" s="66">
        <v>22028</v>
      </c>
      <c r="D164" s="70">
        <f aca="true" t="shared" si="17" ref="D164:D184">C164/$C$184*100</f>
        <v>5.929411258021448</v>
      </c>
      <c r="E164" s="69" t="s">
        <v>6</v>
      </c>
      <c r="F164" s="66">
        <v>119971</v>
      </c>
      <c r="G164" s="70">
        <f t="shared" si="15"/>
        <v>444.6295623751589</v>
      </c>
      <c r="H164" s="70">
        <f t="shared" si="16"/>
        <v>5.093416738380912</v>
      </c>
    </row>
    <row r="165" spans="1:8" ht="24.75" customHeight="1">
      <c r="A165" s="65" t="s">
        <v>43</v>
      </c>
      <c r="B165" s="69" t="s">
        <v>6</v>
      </c>
      <c r="C165" s="66">
        <v>26223</v>
      </c>
      <c r="D165" s="70">
        <f>C165/$C$184*100</f>
        <v>7.05860502174943</v>
      </c>
      <c r="E165" s="69" t="s">
        <v>7</v>
      </c>
      <c r="F165" s="66">
        <v>118114</v>
      </c>
      <c r="G165" s="70">
        <f>(F165-C165)/C165*100</f>
        <v>350.42138580635316</v>
      </c>
      <c r="H165" s="70">
        <f t="shared" si="16"/>
        <v>5.014577061432539</v>
      </c>
    </row>
    <row r="166" spans="1:8" ht="24.75" customHeight="1">
      <c r="A166" s="71" t="s">
        <v>42</v>
      </c>
      <c r="B166" s="69" t="s">
        <v>7</v>
      </c>
      <c r="C166" s="66">
        <v>26156</v>
      </c>
      <c r="D166" s="70">
        <f>C166/$C$184*100</f>
        <v>7.040570222662475</v>
      </c>
      <c r="E166" s="69" t="s">
        <v>10</v>
      </c>
      <c r="F166" s="66">
        <v>112382</v>
      </c>
      <c r="G166" s="70">
        <f t="shared" si="15"/>
        <v>329.66049854717846</v>
      </c>
      <c r="H166" s="70">
        <f t="shared" si="16"/>
        <v>4.7712227112612515</v>
      </c>
    </row>
    <row r="167" spans="1:8" ht="24.75" customHeight="1">
      <c r="A167" s="71" t="s">
        <v>37</v>
      </c>
      <c r="B167" s="7" t="s">
        <v>16</v>
      </c>
      <c r="C167" s="66">
        <v>4736</v>
      </c>
      <c r="D167" s="70">
        <f t="shared" si="17"/>
        <v>1.274818036952496</v>
      </c>
      <c r="E167" s="69" t="s">
        <v>8</v>
      </c>
      <c r="F167" s="66">
        <v>104621</v>
      </c>
      <c r="G167" s="70">
        <f t="shared" si="15"/>
        <v>2109.058277027027</v>
      </c>
      <c r="H167" s="70">
        <f t="shared" si="16"/>
        <v>4.441726355420473</v>
      </c>
    </row>
    <row r="168" spans="1:8" ht="24.75" customHeight="1">
      <c r="A168" s="71" t="s">
        <v>39</v>
      </c>
      <c r="B168" s="69" t="s">
        <v>9</v>
      </c>
      <c r="C168" s="66">
        <v>10900</v>
      </c>
      <c r="D168" s="70">
        <f>C168/$C$184*100</f>
        <v>2.934019552952323</v>
      </c>
      <c r="E168" s="69" t="s">
        <v>12</v>
      </c>
      <c r="F168" s="66">
        <v>98641</v>
      </c>
      <c r="G168" s="70">
        <f t="shared" si="15"/>
        <v>804.9633027522935</v>
      </c>
      <c r="H168" s="70">
        <f t="shared" si="16"/>
        <v>4.187843066162919</v>
      </c>
    </row>
    <row r="169" spans="1:8" ht="24.75" customHeight="1">
      <c r="A169" s="65" t="s">
        <v>41</v>
      </c>
      <c r="B169" s="7" t="s">
        <v>18</v>
      </c>
      <c r="C169" s="66">
        <v>4510</v>
      </c>
      <c r="D169" s="70">
        <f t="shared" si="17"/>
        <v>1.2139842370472458</v>
      </c>
      <c r="E169" s="69" t="s">
        <v>11</v>
      </c>
      <c r="F169" s="66">
        <v>94180</v>
      </c>
      <c r="G169" s="70">
        <f t="shared" si="15"/>
        <v>1988.2483370288248</v>
      </c>
      <c r="H169" s="70">
        <f t="shared" si="16"/>
        <v>3.998449528808748</v>
      </c>
    </row>
    <row r="170" spans="1:8" ht="24.75" customHeight="1">
      <c r="A170" s="65" t="s">
        <v>3</v>
      </c>
      <c r="B170" s="69" t="s">
        <v>8</v>
      </c>
      <c r="C170" s="66">
        <v>19225</v>
      </c>
      <c r="D170" s="70">
        <f t="shared" si="17"/>
        <v>5.174910633532883</v>
      </c>
      <c r="E170" s="69" t="s">
        <v>9</v>
      </c>
      <c r="F170" s="66">
        <v>85670</v>
      </c>
      <c r="G170" s="70">
        <f t="shared" si="15"/>
        <v>345.6176853055917</v>
      </c>
      <c r="H170" s="70">
        <f t="shared" si="16"/>
        <v>3.6371540787114616</v>
      </c>
    </row>
    <row r="171" spans="1:8" ht="24.75" customHeight="1">
      <c r="A171" s="71" t="s">
        <v>47</v>
      </c>
      <c r="B171" s="7" t="s">
        <v>13</v>
      </c>
      <c r="C171" s="66">
        <v>5835</v>
      </c>
      <c r="D171" s="70">
        <f t="shared" si="17"/>
        <v>1.570642577199707</v>
      </c>
      <c r="E171" s="69" t="s">
        <v>14</v>
      </c>
      <c r="F171" s="66">
        <v>81784</v>
      </c>
      <c r="G171" s="70">
        <f t="shared" si="15"/>
        <v>1301.6109682947729</v>
      </c>
      <c r="H171" s="70">
        <f t="shared" si="16"/>
        <v>3.472172396093594</v>
      </c>
    </row>
    <row r="172" spans="1:8" ht="24.75" customHeight="1">
      <c r="A172" s="65" t="s">
        <v>44</v>
      </c>
      <c r="B172" s="69" t="s">
        <v>12</v>
      </c>
      <c r="C172" s="66">
        <v>19178</v>
      </c>
      <c r="D172" s="70">
        <f t="shared" si="17"/>
        <v>5.162259356561437</v>
      </c>
      <c r="E172" s="7" t="s">
        <v>13</v>
      </c>
      <c r="F172" s="66">
        <v>80003</v>
      </c>
      <c r="G172" s="70">
        <f t="shared" si="15"/>
        <v>317.160287829805</v>
      </c>
      <c r="H172" s="70">
        <f t="shared" si="16"/>
        <v>3.396559329510366</v>
      </c>
    </row>
    <row r="173" spans="1:8" ht="24.75" customHeight="1">
      <c r="A173" s="65" t="s">
        <v>57</v>
      </c>
      <c r="B173" s="69" t="s">
        <v>11</v>
      </c>
      <c r="C173" s="66">
        <v>11342</v>
      </c>
      <c r="D173" s="70">
        <f t="shared" si="17"/>
        <v>3.052995391705069</v>
      </c>
      <c r="E173" s="7" t="s">
        <v>15</v>
      </c>
      <c r="F173" s="66">
        <v>51070</v>
      </c>
      <c r="G173" s="70">
        <f t="shared" si="15"/>
        <v>350.2733204020455</v>
      </c>
      <c r="H173" s="70">
        <f>F173/$F$184*100</f>
        <v>2.1681972545791335</v>
      </c>
    </row>
    <row r="174" spans="1:8" ht="24.75" customHeight="1">
      <c r="A174" s="65" t="s">
        <v>51</v>
      </c>
      <c r="B174" s="7" t="s">
        <v>21</v>
      </c>
      <c r="C174" s="66">
        <v>3722</v>
      </c>
      <c r="D174" s="70">
        <f t="shared" si="17"/>
        <v>1.001873465696197</v>
      </c>
      <c r="E174" s="7" t="s">
        <v>16</v>
      </c>
      <c r="F174" s="66">
        <v>44056</v>
      </c>
      <c r="G174" s="70">
        <f t="shared" si="15"/>
        <v>1083.664696399785</v>
      </c>
      <c r="H174" s="70">
        <f t="shared" si="16"/>
        <v>1.8704150821957761</v>
      </c>
    </row>
    <row r="175" spans="1:8" ht="24.75" customHeight="1">
      <c r="A175" s="65" t="s">
        <v>20</v>
      </c>
      <c r="B175" s="7" t="s">
        <v>15</v>
      </c>
      <c r="C175" s="66">
        <v>5780</v>
      </c>
      <c r="D175" s="70">
        <f t="shared" si="17"/>
        <v>1.5558378913820579</v>
      </c>
      <c r="E175" s="7" t="s">
        <v>17</v>
      </c>
      <c r="F175" s="66">
        <v>43758</v>
      </c>
      <c r="G175" s="70">
        <f t="shared" si="15"/>
        <v>657.0588235294117</v>
      </c>
      <c r="H175" s="70">
        <f t="shared" si="16"/>
        <v>1.8577633731324399</v>
      </c>
    </row>
    <row r="176" spans="1:8" ht="24.75" customHeight="1">
      <c r="A176" s="65" t="s">
        <v>72</v>
      </c>
      <c r="B176" s="7" t="s">
        <v>96</v>
      </c>
      <c r="C176" s="66">
        <v>2101</v>
      </c>
      <c r="D176" s="70">
        <f t="shared" si="17"/>
        <v>0.5655389982342047</v>
      </c>
      <c r="E176" s="7" t="s">
        <v>18</v>
      </c>
      <c r="F176" s="66">
        <v>39015</v>
      </c>
      <c r="G176" s="70">
        <f t="shared" si="15"/>
        <v>1756.9728700618753</v>
      </c>
      <c r="H176" s="70">
        <f t="shared" si="16"/>
        <v>1.6563974131075951</v>
      </c>
    </row>
    <row r="177" spans="1:8" ht="24.75" customHeight="1">
      <c r="A177" s="65" t="s">
        <v>58</v>
      </c>
      <c r="B177" s="69" t="s">
        <v>14</v>
      </c>
      <c r="C177" s="66">
        <v>6110</v>
      </c>
      <c r="D177" s="70">
        <f t="shared" si="17"/>
        <v>1.6446660062879537</v>
      </c>
      <c r="E177" s="7" t="s">
        <v>21</v>
      </c>
      <c r="F177" s="66">
        <v>38871</v>
      </c>
      <c r="G177" s="70">
        <f t="shared" si="15"/>
        <v>536.1865793780687</v>
      </c>
      <c r="H177" s="70">
        <f t="shared" si="16"/>
        <v>1.6502838355736338</v>
      </c>
    </row>
    <row r="178" spans="1:8" ht="24.75" customHeight="1">
      <c r="A178" s="65" t="s">
        <v>88</v>
      </c>
      <c r="B178" s="7" t="s">
        <v>74</v>
      </c>
      <c r="C178" s="66">
        <v>570</v>
      </c>
      <c r="D178" s="70">
        <f t="shared" si="17"/>
        <v>0.15343038029200223</v>
      </c>
      <c r="E178" s="7" t="s">
        <v>22</v>
      </c>
      <c r="F178" s="66">
        <v>36197</v>
      </c>
      <c r="G178" s="70">
        <f t="shared" si="15"/>
        <v>6250.350877192982</v>
      </c>
      <c r="H178" s="70">
        <f t="shared" si="16"/>
        <v>1.536758097199939</v>
      </c>
    </row>
    <row r="179" spans="1:8" ht="24.75" customHeight="1">
      <c r="A179" s="65" t="s">
        <v>50</v>
      </c>
      <c r="B179" s="7" t="s">
        <v>17</v>
      </c>
      <c r="C179" s="66">
        <v>4545</v>
      </c>
      <c r="D179" s="70">
        <f t="shared" si="17"/>
        <v>1.2234054007493862</v>
      </c>
      <c r="E179" s="7" t="s">
        <v>23</v>
      </c>
      <c r="F179" s="66">
        <v>31442</v>
      </c>
      <c r="G179" s="70">
        <f t="shared" si="15"/>
        <v>591.7931793179318</v>
      </c>
      <c r="H179" s="70">
        <f t="shared" si="16"/>
        <v>1.3348826723805973</v>
      </c>
    </row>
    <row r="180" spans="1:8" ht="24.75" customHeight="1">
      <c r="A180" s="71" t="s">
        <v>61</v>
      </c>
      <c r="B180" s="7" t="s">
        <v>23</v>
      </c>
      <c r="C180" s="66">
        <v>3581</v>
      </c>
      <c r="D180" s="70">
        <f>C180/$C$184*100</f>
        <v>0.9639196347818596</v>
      </c>
      <c r="E180" s="7" t="s">
        <v>24</v>
      </c>
      <c r="F180" s="66">
        <v>22992</v>
      </c>
      <c r="G180" s="70">
        <f t="shared" si="15"/>
        <v>542.0552918179279</v>
      </c>
      <c r="H180" s="70">
        <f>F180/$F$184*100</f>
        <v>0.9761345462557947</v>
      </c>
    </row>
    <row r="181" spans="1:8" ht="24.75" customHeight="1">
      <c r="A181" s="65" t="s">
        <v>60</v>
      </c>
      <c r="B181" s="7" t="s">
        <v>22</v>
      </c>
      <c r="C181" s="66">
        <v>3656</v>
      </c>
      <c r="D181" s="70">
        <f>C181/$C$184*100</f>
        <v>0.9841078427150179</v>
      </c>
      <c r="E181" s="7" t="s">
        <v>25</v>
      </c>
      <c r="F181" s="66">
        <v>21277</v>
      </c>
      <c r="G181" s="70">
        <f>(F181-C181)/C181*100</f>
        <v>481.9748358862144</v>
      </c>
      <c r="H181" s="70">
        <f>F181/$F$184*100</f>
        <v>0.9033235360422992</v>
      </c>
    </row>
    <row r="182" spans="1:8" ht="24.75" customHeight="1">
      <c r="A182" s="78" t="s">
        <v>26</v>
      </c>
      <c r="B182" s="79"/>
      <c r="C182" s="80">
        <f>SUM(C162:C181)</f>
        <v>319886</v>
      </c>
      <c r="D182" s="70">
        <f t="shared" si="17"/>
        <v>86.10566777208321</v>
      </c>
      <c r="E182" s="79"/>
      <c r="F182" s="80">
        <f>SUM(F162:F181)</f>
        <v>2029644</v>
      </c>
      <c r="G182" s="72">
        <f>(F182-C182)/C182*100</f>
        <v>534.4897869866139</v>
      </c>
      <c r="H182" s="70">
        <f t="shared" si="16"/>
        <v>86.16934694679873</v>
      </c>
    </row>
    <row r="183" spans="1:8" ht="24.75" customHeight="1">
      <c r="A183" s="78" t="s">
        <v>52</v>
      </c>
      <c r="B183" s="79"/>
      <c r="C183" s="81">
        <f>C184-C182</f>
        <v>51618</v>
      </c>
      <c r="D183" s="70">
        <f t="shared" si="17"/>
        <v>13.894332227916792</v>
      </c>
      <c r="E183" s="79"/>
      <c r="F183" s="81">
        <f>F184-F182</f>
        <v>325769</v>
      </c>
      <c r="G183" s="72">
        <f>(F183-C183)/C183*100</f>
        <v>531.1151148824054</v>
      </c>
      <c r="H183" s="70">
        <f t="shared" si="16"/>
        <v>13.830653053201287</v>
      </c>
    </row>
    <row r="184" spans="1:8" ht="24.75" customHeight="1">
      <c r="A184" s="78" t="s">
        <v>28</v>
      </c>
      <c r="B184" s="79"/>
      <c r="C184" s="74">
        <v>371504</v>
      </c>
      <c r="D184" s="70">
        <f t="shared" si="17"/>
        <v>100</v>
      </c>
      <c r="E184" s="79"/>
      <c r="F184" s="74">
        <v>2355413</v>
      </c>
      <c r="G184" s="72">
        <f>(F184-C184)/C184*100</f>
        <v>534.0208988328525</v>
      </c>
      <c r="H184" s="72">
        <f>F184/$F$184*100</f>
        <v>100</v>
      </c>
    </row>
    <row r="185" spans="1:8" ht="15.75">
      <c r="A185" s="82"/>
      <c r="B185" s="2"/>
      <c r="C185" s="2"/>
      <c r="D185" s="2"/>
      <c r="E185" s="2"/>
      <c r="F185" s="2"/>
      <c r="G185" s="2"/>
      <c r="H185" s="2"/>
    </row>
    <row r="186" spans="1:8" ht="24.75" customHeight="1">
      <c r="A186" s="77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77"/>
      <c r="B187" s="2"/>
      <c r="C187" s="2"/>
      <c r="D187" s="2"/>
      <c r="E187" s="2"/>
      <c r="F187" s="2"/>
      <c r="G187" s="2"/>
      <c r="H187" s="2"/>
    </row>
    <row r="188" spans="1:8" ht="24.75" customHeight="1">
      <c r="A188" s="26"/>
      <c r="B188" s="26"/>
      <c r="C188" s="26"/>
      <c r="D188" s="26"/>
      <c r="E188" s="26"/>
      <c r="F188" s="45"/>
      <c r="G188" s="26"/>
      <c r="H188" s="26"/>
    </row>
    <row r="189" spans="1:8" ht="24.75" customHeight="1">
      <c r="A189" s="97" t="s">
        <v>34</v>
      </c>
      <c r="B189" s="97"/>
      <c r="C189" s="97"/>
      <c r="D189" s="97"/>
      <c r="E189" s="97"/>
      <c r="F189" s="97"/>
      <c r="G189" s="97"/>
      <c r="H189" s="97"/>
    </row>
    <row r="190" spans="1:8" ht="24.75" customHeight="1">
      <c r="A190" s="99" t="s">
        <v>97</v>
      </c>
      <c r="B190" s="99"/>
      <c r="C190" s="99"/>
      <c r="D190" s="99"/>
      <c r="E190" s="99"/>
      <c r="F190" s="99"/>
      <c r="G190" s="99"/>
      <c r="H190" s="99"/>
    </row>
    <row r="191" spans="1:8" ht="24.75" customHeight="1">
      <c r="A191" s="3"/>
      <c r="B191" s="3"/>
      <c r="C191" s="3"/>
      <c r="D191" s="3"/>
      <c r="E191" s="3"/>
      <c r="F191" s="3"/>
      <c r="G191" s="3"/>
      <c r="H191" s="3"/>
    </row>
    <row r="192" spans="1:8" ht="24.75" customHeight="1">
      <c r="A192" s="78" t="s">
        <v>36</v>
      </c>
      <c r="B192" s="1" t="s">
        <v>1</v>
      </c>
      <c r="C192" s="1">
        <v>2022</v>
      </c>
      <c r="D192" s="1" t="s">
        <v>30</v>
      </c>
      <c r="E192" s="1" t="s">
        <v>1</v>
      </c>
      <c r="F192" s="1">
        <v>2023</v>
      </c>
      <c r="G192" s="67" t="s">
        <v>31</v>
      </c>
      <c r="H192" s="1" t="s">
        <v>30</v>
      </c>
    </row>
    <row r="193" spans="1:11" ht="24.75" customHeight="1">
      <c r="A193" s="71" t="s">
        <v>35</v>
      </c>
      <c r="B193" s="69" t="s">
        <v>4</v>
      </c>
      <c r="C193" s="66">
        <v>187285</v>
      </c>
      <c r="D193" s="70">
        <f aca="true" t="shared" si="18" ref="D193:D215">C193/$C$215*100</f>
        <v>30.304623888363906</v>
      </c>
      <c r="E193" s="69" t="s">
        <v>4</v>
      </c>
      <c r="F193" s="66">
        <v>724376</v>
      </c>
      <c r="G193" s="70">
        <f>(F193-C193)/C193*100</f>
        <v>286.77737138585576</v>
      </c>
      <c r="H193" s="89">
        <f>F193/$F$215*100</f>
        <v>25.006369171690086</v>
      </c>
      <c r="I193" s="90"/>
      <c r="J193" s="16"/>
      <c r="K193" s="19"/>
    </row>
    <row r="194" spans="1:11" ht="24.75" customHeight="1">
      <c r="A194" s="65" t="s">
        <v>49</v>
      </c>
      <c r="B194" s="69" t="s">
        <v>5</v>
      </c>
      <c r="C194" s="66">
        <v>49284</v>
      </c>
      <c r="D194" s="70">
        <f t="shared" si="18"/>
        <v>7.974654049785763</v>
      </c>
      <c r="E194" s="69" t="s">
        <v>5</v>
      </c>
      <c r="F194" s="66">
        <v>255006</v>
      </c>
      <c r="G194" s="70">
        <f aca="true" t="shared" si="19" ref="G194:G212">(F194-C194)/C194*100</f>
        <v>417.4214755295837</v>
      </c>
      <c r="H194" s="89">
        <f aca="true" t="shared" si="20" ref="H194:H215">F194/$F$215*100</f>
        <v>8.80312734960297</v>
      </c>
      <c r="I194" s="91"/>
      <c r="J194" s="16"/>
      <c r="K194" s="19"/>
    </row>
    <row r="195" spans="1:11" ht="24.75" customHeight="1">
      <c r="A195" s="71" t="s">
        <v>46</v>
      </c>
      <c r="B195" s="69" t="s">
        <v>10</v>
      </c>
      <c r="C195" s="66">
        <v>34296</v>
      </c>
      <c r="D195" s="70">
        <f t="shared" si="18"/>
        <v>5.5494427256605094</v>
      </c>
      <c r="E195" s="69" t="s">
        <v>6</v>
      </c>
      <c r="F195" s="66">
        <v>146830</v>
      </c>
      <c r="G195" s="70">
        <f t="shared" si="19"/>
        <v>328.1257289479823</v>
      </c>
      <c r="H195" s="89">
        <f t="shared" si="20"/>
        <v>5.068755985122719</v>
      </c>
      <c r="I195" s="90"/>
      <c r="J195" s="16"/>
      <c r="K195" s="19"/>
    </row>
    <row r="196" spans="1:11" ht="24.75" customHeight="1">
      <c r="A196" s="71" t="s">
        <v>43</v>
      </c>
      <c r="B196" s="69" t="s">
        <v>6</v>
      </c>
      <c r="C196" s="66">
        <v>41624</v>
      </c>
      <c r="D196" s="70">
        <f t="shared" si="18"/>
        <v>6.735187894007845</v>
      </c>
      <c r="E196" s="69" t="s">
        <v>7</v>
      </c>
      <c r="F196" s="66">
        <v>145030</v>
      </c>
      <c r="G196" s="70">
        <f t="shared" si="19"/>
        <v>248.42879108206805</v>
      </c>
      <c r="H196" s="89">
        <f t="shared" si="20"/>
        <v>5.006617724731649</v>
      </c>
      <c r="I196" s="90"/>
      <c r="J196" s="16"/>
      <c r="K196" s="19"/>
    </row>
    <row r="197" spans="1:11" ht="24.75" customHeight="1">
      <c r="A197" s="71" t="s">
        <v>37</v>
      </c>
      <c r="B197" s="7" t="s">
        <v>17</v>
      </c>
      <c r="C197" s="66">
        <v>7925</v>
      </c>
      <c r="D197" s="70">
        <f t="shared" si="18"/>
        <v>1.2823458596005228</v>
      </c>
      <c r="E197" s="69" t="s">
        <v>10</v>
      </c>
      <c r="F197" s="66">
        <v>141292</v>
      </c>
      <c r="G197" s="70">
        <f t="shared" si="19"/>
        <v>1682.8643533123027</v>
      </c>
      <c r="H197" s="89">
        <f t="shared" si="20"/>
        <v>4.877577270652859</v>
      </c>
      <c r="I197" s="90"/>
      <c r="J197" s="16"/>
      <c r="K197" s="19"/>
    </row>
    <row r="198" spans="1:11" ht="24.75" customHeight="1">
      <c r="A198" s="71" t="s">
        <v>42</v>
      </c>
      <c r="B198" s="69" t="s">
        <v>7</v>
      </c>
      <c r="C198" s="66">
        <v>35887</v>
      </c>
      <c r="D198" s="70">
        <f t="shared" si="18"/>
        <v>5.806882758799238</v>
      </c>
      <c r="E198" s="69" t="s">
        <v>8</v>
      </c>
      <c r="F198" s="66">
        <v>128688</v>
      </c>
      <c r="G198" s="70">
        <f t="shared" si="19"/>
        <v>258.5922478892078</v>
      </c>
      <c r="H198" s="89">
        <f t="shared" si="20"/>
        <v>4.442471362892274</v>
      </c>
      <c r="I198" s="90"/>
      <c r="J198" s="16"/>
      <c r="K198" s="19"/>
    </row>
    <row r="199" spans="1:11" ht="24.75" customHeight="1">
      <c r="A199" s="65" t="s">
        <v>41</v>
      </c>
      <c r="B199" s="7" t="s">
        <v>13</v>
      </c>
      <c r="C199" s="66">
        <v>10294</v>
      </c>
      <c r="D199" s="70">
        <f t="shared" si="18"/>
        <v>1.6656742307542944</v>
      </c>
      <c r="E199" s="69" t="s">
        <v>12</v>
      </c>
      <c r="F199" s="66">
        <v>119717</v>
      </c>
      <c r="G199" s="70">
        <f t="shared" si="19"/>
        <v>1062.9784340392462</v>
      </c>
      <c r="H199" s="89">
        <f t="shared" si="20"/>
        <v>4.132781177354333</v>
      </c>
      <c r="I199" s="91"/>
      <c r="J199" s="16"/>
      <c r="K199" s="19"/>
    </row>
    <row r="200" spans="1:11" ht="24.75" customHeight="1">
      <c r="A200" s="65" t="s">
        <v>39</v>
      </c>
      <c r="B200" s="69" t="s">
        <v>9</v>
      </c>
      <c r="C200" s="66">
        <v>18659</v>
      </c>
      <c r="D200" s="70">
        <f t="shared" si="18"/>
        <v>3.0192165797206507</v>
      </c>
      <c r="E200" s="69" t="s">
        <v>11</v>
      </c>
      <c r="F200" s="66">
        <v>113801</v>
      </c>
      <c r="G200" s="70">
        <f t="shared" si="19"/>
        <v>509.8987083980921</v>
      </c>
      <c r="H200" s="89">
        <f t="shared" si="20"/>
        <v>3.9285534282023473</v>
      </c>
      <c r="I200" s="91"/>
      <c r="J200" s="16"/>
      <c r="K200" s="19"/>
    </row>
    <row r="201" spans="1:11" ht="24.75" customHeight="1">
      <c r="A201" s="71" t="s">
        <v>44</v>
      </c>
      <c r="B201" s="69" t="s">
        <v>8</v>
      </c>
      <c r="C201" s="66">
        <v>32867</v>
      </c>
      <c r="D201" s="70">
        <f t="shared" si="18"/>
        <v>5.318215945424655</v>
      </c>
      <c r="E201" s="69" t="s">
        <v>9</v>
      </c>
      <c r="F201" s="66">
        <v>108786</v>
      </c>
      <c r="G201" s="70">
        <f t="shared" si="19"/>
        <v>230.9885295280981</v>
      </c>
      <c r="H201" s="89">
        <f t="shared" si="20"/>
        <v>3.7554293305016695</v>
      </c>
      <c r="I201" s="91"/>
      <c r="J201" s="16"/>
      <c r="K201" s="19"/>
    </row>
    <row r="202" spans="1:11" ht="24.75" customHeight="1">
      <c r="A202" s="65" t="s">
        <v>45</v>
      </c>
      <c r="B202" s="69" t="s">
        <v>12</v>
      </c>
      <c r="C202" s="66">
        <v>29684</v>
      </c>
      <c r="D202" s="70">
        <f t="shared" si="18"/>
        <v>4.803174068944091</v>
      </c>
      <c r="E202" s="69" t="s">
        <v>14</v>
      </c>
      <c r="F202" s="66">
        <v>104638</v>
      </c>
      <c r="G202" s="70">
        <f t="shared" si="19"/>
        <v>252.5064007546153</v>
      </c>
      <c r="H202" s="89">
        <f t="shared" si="20"/>
        <v>3.6122351615560246</v>
      </c>
      <c r="I202" s="91"/>
      <c r="J202" s="16"/>
      <c r="K202" s="19"/>
    </row>
    <row r="203" spans="1:11" ht="24.75" customHeight="1">
      <c r="A203" s="71" t="s">
        <v>47</v>
      </c>
      <c r="B203" s="7" t="s">
        <v>16</v>
      </c>
      <c r="C203" s="66">
        <v>7952</v>
      </c>
      <c r="D203" s="70">
        <f t="shared" si="18"/>
        <v>1.2867147350843355</v>
      </c>
      <c r="E203" s="7" t="s">
        <v>13</v>
      </c>
      <c r="F203" s="66">
        <v>91093</v>
      </c>
      <c r="G203" s="70">
        <f t="shared" si="19"/>
        <v>1045.5357142857142</v>
      </c>
      <c r="H203" s="89">
        <f t="shared" si="20"/>
        <v>3.144644752113219</v>
      </c>
      <c r="I203" s="91"/>
      <c r="J203" s="92"/>
      <c r="K203" s="19"/>
    </row>
    <row r="204" spans="1:11" ht="24.75" customHeight="1">
      <c r="A204" s="65" t="s">
        <v>57</v>
      </c>
      <c r="B204" s="69" t="s">
        <v>11</v>
      </c>
      <c r="C204" s="66">
        <v>19667</v>
      </c>
      <c r="D204" s="70">
        <f t="shared" si="18"/>
        <v>3.182321264449651</v>
      </c>
      <c r="E204" s="7" t="s">
        <v>15</v>
      </c>
      <c r="F204" s="66">
        <v>68769</v>
      </c>
      <c r="G204" s="70">
        <f t="shared" si="19"/>
        <v>249.66695479737632</v>
      </c>
      <c r="H204" s="89">
        <f t="shared" si="20"/>
        <v>2.3739922382408523</v>
      </c>
      <c r="I204" s="91"/>
      <c r="J204" s="92"/>
      <c r="K204" s="19"/>
    </row>
    <row r="205" spans="1:11" ht="24.75" customHeight="1">
      <c r="A205" s="65" t="s">
        <v>20</v>
      </c>
      <c r="B205" s="69" t="s">
        <v>14</v>
      </c>
      <c r="C205" s="66">
        <v>11141</v>
      </c>
      <c r="D205" s="70">
        <f t="shared" si="18"/>
        <v>1.8027274727835239</v>
      </c>
      <c r="E205" s="7" t="s">
        <v>16</v>
      </c>
      <c r="F205" s="66">
        <v>57181</v>
      </c>
      <c r="G205" s="70">
        <f t="shared" si="19"/>
        <v>413.2483619064716</v>
      </c>
      <c r="H205" s="89">
        <f t="shared" si="20"/>
        <v>1.9739599263454488</v>
      </c>
      <c r="I205" s="90"/>
      <c r="J205" s="92"/>
      <c r="K205" s="19"/>
    </row>
    <row r="206" spans="1:11" ht="24.75" customHeight="1">
      <c r="A206" s="65" t="s">
        <v>51</v>
      </c>
      <c r="B206" s="7" t="s">
        <v>25</v>
      </c>
      <c r="C206" s="66">
        <v>5883</v>
      </c>
      <c r="D206" s="70">
        <f t="shared" si="18"/>
        <v>0.9519294248618141</v>
      </c>
      <c r="E206" s="7" t="s">
        <v>17</v>
      </c>
      <c r="F206" s="66">
        <v>53517</v>
      </c>
      <c r="G206" s="70">
        <f t="shared" si="19"/>
        <v>809.688934217236</v>
      </c>
      <c r="H206" s="89">
        <f t="shared" si="20"/>
        <v>1.8474740451938472</v>
      </c>
      <c r="I206" s="90"/>
      <c r="J206" s="92"/>
      <c r="K206" s="19"/>
    </row>
    <row r="207" spans="1:11" ht="24.75" customHeight="1">
      <c r="A207" s="87" t="s">
        <v>72</v>
      </c>
      <c r="B207" s="7" t="s">
        <v>87</v>
      </c>
      <c r="C207" s="66">
        <v>3832</v>
      </c>
      <c r="D207" s="70">
        <f t="shared" si="18"/>
        <v>0.6200566982951677</v>
      </c>
      <c r="E207" s="7" t="s">
        <v>18</v>
      </c>
      <c r="F207" s="66">
        <v>49297</v>
      </c>
      <c r="G207" s="70">
        <f t="shared" si="19"/>
        <v>1186.4561586638831</v>
      </c>
      <c r="H207" s="89">
        <f t="shared" si="20"/>
        <v>1.7017943458325593</v>
      </c>
      <c r="I207" s="93"/>
      <c r="J207" s="92"/>
      <c r="K207" s="19"/>
    </row>
    <row r="208" spans="1:11" ht="24.75" customHeight="1">
      <c r="A208" s="65" t="s">
        <v>58</v>
      </c>
      <c r="B208" s="7" t="s">
        <v>15</v>
      </c>
      <c r="C208" s="66">
        <v>8063</v>
      </c>
      <c r="D208" s="70">
        <f t="shared" si="18"/>
        <v>1.304675667628898</v>
      </c>
      <c r="E208" s="7" t="s">
        <v>21</v>
      </c>
      <c r="F208" s="66">
        <v>47352</v>
      </c>
      <c r="G208" s="70">
        <f t="shared" si="19"/>
        <v>487.2752077390549</v>
      </c>
      <c r="H208" s="89">
        <f t="shared" si="20"/>
        <v>1.6346505033544303</v>
      </c>
      <c r="I208" s="91"/>
      <c r="J208" s="92"/>
      <c r="K208" s="19"/>
    </row>
    <row r="209" spans="1:11" ht="24.75" customHeight="1">
      <c r="A209" s="88" t="s">
        <v>88</v>
      </c>
      <c r="B209" s="7" t="s">
        <v>74</v>
      </c>
      <c r="C209" s="66">
        <v>838</v>
      </c>
      <c r="D209" s="70">
        <f t="shared" si="18"/>
        <v>0.1355969502012919</v>
      </c>
      <c r="E209" s="7" t="s">
        <v>22</v>
      </c>
      <c r="F209" s="66">
        <v>44641</v>
      </c>
      <c r="G209" s="70">
        <f t="shared" si="19"/>
        <v>5227.08830548926</v>
      </c>
      <c r="H209" s="89">
        <f t="shared" si="20"/>
        <v>1.5410633789543235</v>
      </c>
      <c r="I209" s="91"/>
      <c r="J209" s="92"/>
      <c r="K209" s="19"/>
    </row>
    <row r="210" spans="1:11" ht="24.75" customHeight="1">
      <c r="A210" s="65" t="s">
        <v>50</v>
      </c>
      <c r="B210" s="7" t="s">
        <v>22</v>
      </c>
      <c r="C210" s="66">
        <v>6663</v>
      </c>
      <c r="D210" s="70">
        <f t="shared" si="18"/>
        <v>1.0781413832830644</v>
      </c>
      <c r="E210" s="7" t="s">
        <v>23</v>
      </c>
      <c r="F210" s="66">
        <v>36356</v>
      </c>
      <c r="G210" s="70">
        <f t="shared" si="19"/>
        <v>445.6401020561309</v>
      </c>
      <c r="H210" s="89">
        <f t="shared" si="20"/>
        <v>1.2550547748765346</v>
      </c>
      <c r="I210" s="90"/>
      <c r="J210" s="92"/>
      <c r="K210" s="19"/>
    </row>
    <row r="211" spans="1:11" ht="24.75" customHeight="1">
      <c r="A211" s="71" t="s">
        <v>61</v>
      </c>
      <c r="B211" s="7" t="s">
        <v>23</v>
      </c>
      <c r="C211" s="66">
        <v>6585</v>
      </c>
      <c r="D211" s="70">
        <f t="shared" si="18"/>
        <v>1.0655201874409392</v>
      </c>
      <c r="E211" s="7" t="s">
        <v>24</v>
      </c>
      <c r="F211" s="66">
        <v>30398</v>
      </c>
      <c r="G211" s="70">
        <f t="shared" si="19"/>
        <v>361.62490508731963</v>
      </c>
      <c r="H211" s="89">
        <f t="shared" si="20"/>
        <v>1.0493771329820911</v>
      </c>
      <c r="I211" s="91"/>
      <c r="J211" s="92"/>
      <c r="K211" s="19"/>
    </row>
    <row r="212" spans="1:11" ht="24.75" customHeight="1">
      <c r="A212" s="65" t="s">
        <v>60</v>
      </c>
      <c r="B212" s="7" t="s">
        <v>21</v>
      </c>
      <c r="C212" s="66">
        <v>6844</v>
      </c>
      <c r="D212" s="70">
        <f t="shared" si="18"/>
        <v>1.1074290300449185</v>
      </c>
      <c r="E212" s="7" t="s">
        <v>25</v>
      </c>
      <c r="F212" s="66">
        <v>29406</v>
      </c>
      <c r="G212" s="70">
        <f t="shared" si="19"/>
        <v>329.66101694915255</v>
      </c>
      <c r="H212" s="89">
        <f t="shared" si="20"/>
        <v>1.0151320472554566</v>
      </c>
      <c r="I212" s="91"/>
      <c r="J212" s="92"/>
      <c r="K212" s="19"/>
    </row>
    <row r="213" spans="1:8" ht="24.75" customHeight="1">
      <c r="A213" s="78" t="s">
        <v>26</v>
      </c>
      <c r="B213" s="79"/>
      <c r="C213" s="80">
        <f>SUM(C193:C212)</f>
        <v>525273</v>
      </c>
      <c r="D213" s="72">
        <f t="shared" si="18"/>
        <v>84.99453081513508</v>
      </c>
      <c r="E213" s="79"/>
      <c r="F213" s="80">
        <f>SUM(F193:F212)</f>
        <v>2496174</v>
      </c>
      <c r="G213" s="72">
        <f>(F213-C213)/C213*100</f>
        <v>375.2146026923143</v>
      </c>
      <c r="H213" s="70">
        <f t="shared" si="20"/>
        <v>86.1710611074557</v>
      </c>
    </row>
    <row r="214" spans="1:8" ht="24.75" customHeight="1">
      <c r="A214" s="85" t="s">
        <v>52</v>
      </c>
      <c r="B214" s="79"/>
      <c r="C214" s="81">
        <f>SUM(C215-C213)</f>
        <v>92735</v>
      </c>
      <c r="D214" s="72">
        <f t="shared" si="18"/>
        <v>15.00546918486492</v>
      </c>
      <c r="E214" s="79"/>
      <c r="F214" s="81">
        <f>SUM(F215-F213)</f>
        <v>400592</v>
      </c>
      <c r="G214" s="72">
        <f>(F214-C214)/C214*100</f>
        <v>331.97498247695046</v>
      </c>
      <c r="H214" s="70">
        <f t="shared" si="20"/>
        <v>13.828938892544308</v>
      </c>
    </row>
    <row r="215" spans="1:8" ht="24.75" customHeight="1">
      <c r="A215" s="78" t="s">
        <v>28</v>
      </c>
      <c r="B215" s="79"/>
      <c r="C215" s="74">
        <v>618008</v>
      </c>
      <c r="D215" s="72">
        <f t="shared" si="18"/>
        <v>100</v>
      </c>
      <c r="E215" s="79"/>
      <c r="F215" s="74">
        <v>2896766</v>
      </c>
      <c r="G215" s="72">
        <f>(F215-C215)/C215*100</f>
        <v>368.72629480524523</v>
      </c>
      <c r="H215" s="70">
        <f t="shared" si="20"/>
        <v>100</v>
      </c>
    </row>
    <row r="216" spans="1:8" ht="28.5" customHeight="1">
      <c r="A216" s="82"/>
      <c r="B216" s="2"/>
      <c r="C216" s="2"/>
      <c r="D216" s="2"/>
      <c r="E216" s="2"/>
      <c r="F216" s="2"/>
      <c r="G216" s="2"/>
      <c r="H216" s="2"/>
    </row>
    <row r="217" spans="1:8" ht="28.5" customHeight="1">
      <c r="A217" s="86" t="s">
        <v>32</v>
      </c>
      <c r="B217" s="2"/>
      <c r="C217" s="2"/>
      <c r="D217" s="2"/>
      <c r="E217" s="2"/>
      <c r="G217" s="2"/>
      <c r="H217" s="2"/>
    </row>
    <row r="218" spans="1:8" ht="28.5" customHeight="1">
      <c r="A218" s="2"/>
      <c r="B218" s="2"/>
      <c r="C218" s="2"/>
      <c r="D218" s="2"/>
      <c r="E218" s="2"/>
      <c r="F218" s="2"/>
      <c r="G218" s="2"/>
      <c r="H218" s="2"/>
    </row>
    <row r="219" spans="1:8" ht="28.5" customHeight="1">
      <c r="A219" s="97" t="s">
        <v>34</v>
      </c>
      <c r="B219" s="97"/>
      <c r="C219" s="97"/>
      <c r="D219" s="97"/>
      <c r="E219" s="97"/>
      <c r="F219" s="97"/>
      <c r="G219" s="97"/>
      <c r="H219" s="97"/>
    </row>
    <row r="220" spans="1:8" ht="28.5" customHeight="1">
      <c r="A220" s="99" t="s">
        <v>98</v>
      </c>
      <c r="B220" s="99"/>
      <c r="C220" s="99"/>
      <c r="D220" s="99"/>
      <c r="E220" s="99"/>
      <c r="F220" s="99"/>
      <c r="G220" s="99"/>
      <c r="H220" s="99"/>
    </row>
    <row r="221" spans="1:8" ht="28.5" customHeight="1">
      <c r="A221" s="3"/>
      <c r="B221" s="3"/>
      <c r="C221" s="3"/>
      <c r="D221" s="3"/>
      <c r="E221" s="3"/>
      <c r="F221" s="3"/>
      <c r="G221" s="3"/>
      <c r="H221" s="3"/>
    </row>
    <row r="222" spans="1:8" ht="28.5" customHeight="1">
      <c r="A222" s="78" t="s">
        <v>36</v>
      </c>
      <c r="B222" s="1" t="s">
        <v>1</v>
      </c>
      <c r="C222" s="1">
        <v>2022</v>
      </c>
      <c r="D222" s="1" t="s">
        <v>30</v>
      </c>
      <c r="E222" s="1" t="s">
        <v>1</v>
      </c>
      <c r="F222" s="1">
        <v>2023</v>
      </c>
      <c r="G222" s="67" t="s">
        <v>31</v>
      </c>
      <c r="H222" s="1" t="s">
        <v>30</v>
      </c>
    </row>
    <row r="223" spans="1:8" ht="28.5" customHeight="1">
      <c r="A223" s="71" t="s">
        <v>35</v>
      </c>
      <c r="B223" s="69" t="s">
        <v>4</v>
      </c>
      <c r="C223" s="66">
        <v>266387</v>
      </c>
      <c r="D223" s="70">
        <f aca="true" t="shared" si="21" ref="D223:D245">C223/$C$245*100</f>
        <v>29.774988906486993</v>
      </c>
      <c r="E223" s="69" t="s">
        <v>4</v>
      </c>
      <c r="F223" s="66">
        <v>844843</v>
      </c>
      <c r="G223" s="70">
        <f aca="true" t="shared" si="22" ref="G223:G245">(F223-C223)/C223*100</f>
        <v>217.1487347355539</v>
      </c>
      <c r="H223" s="70">
        <f>F223/$F$245*100</f>
        <v>24.710909071232415</v>
      </c>
    </row>
    <row r="224" spans="1:8" ht="28.5" customHeight="1">
      <c r="A224" s="65" t="s">
        <v>49</v>
      </c>
      <c r="B224" s="69" t="s">
        <v>5</v>
      </c>
      <c r="C224" s="66">
        <v>70015</v>
      </c>
      <c r="D224" s="70">
        <f t="shared" si="21"/>
        <v>7.825816756402102</v>
      </c>
      <c r="E224" s="69" t="s">
        <v>5</v>
      </c>
      <c r="F224" s="66">
        <v>288430</v>
      </c>
      <c r="G224" s="70">
        <f t="shared" si="22"/>
        <v>311.95458116117976</v>
      </c>
      <c r="H224" s="70">
        <f aca="true" t="shared" si="23" ref="H224:H245">F224/$F$245*100</f>
        <v>8.436321900537218</v>
      </c>
    </row>
    <row r="225" spans="1:8" ht="28.5" customHeight="1">
      <c r="A225" s="71" t="s">
        <v>43</v>
      </c>
      <c r="B225" s="69" t="s">
        <v>6</v>
      </c>
      <c r="C225" s="66">
        <v>60266</v>
      </c>
      <c r="D225" s="70">
        <f t="shared" si="21"/>
        <v>6.736137579680484</v>
      </c>
      <c r="E225" s="69" t="s">
        <v>6</v>
      </c>
      <c r="F225" s="66">
        <v>173051</v>
      </c>
      <c r="G225" s="70">
        <f t="shared" si="22"/>
        <v>187.1453224040089</v>
      </c>
      <c r="H225" s="70">
        <f t="shared" si="23"/>
        <v>5.061588396525556</v>
      </c>
    </row>
    <row r="226" spans="1:8" ht="28.5" customHeight="1">
      <c r="A226" s="71" t="s">
        <v>37</v>
      </c>
      <c r="B226" s="7" t="s">
        <v>21</v>
      </c>
      <c r="C226" s="66">
        <v>10517</v>
      </c>
      <c r="D226" s="70">
        <f t="shared" si="21"/>
        <v>1.175521171564392</v>
      </c>
      <c r="E226" s="69" t="s">
        <v>7</v>
      </c>
      <c r="F226" s="66">
        <v>171634</v>
      </c>
      <c r="G226" s="70">
        <f t="shared" si="22"/>
        <v>1531.9672910525815</v>
      </c>
      <c r="H226" s="70">
        <f>F226/$F$245*100</f>
        <v>5.020142402235568</v>
      </c>
    </row>
    <row r="227" spans="1:8" ht="28.5" customHeight="1">
      <c r="A227" s="71" t="s">
        <v>46</v>
      </c>
      <c r="B227" s="69" t="s">
        <v>10</v>
      </c>
      <c r="C227" s="66">
        <v>47513</v>
      </c>
      <c r="D227" s="70">
        <f t="shared" si="21"/>
        <v>5.310691016881141</v>
      </c>
      <c r="E227" s="69" t="s">
        <v>10</v>
      </c>
      <c r="F227" s="66">
        <v>168145</v>
      </c>
      <c r="G227" s="70">
        <f t="shared" si="22"/>
        <v>253.89261886220615</v>
      </c>
      <c r="H227" s="70">
        <f>F227/$F$245*100</f>
        <v>4.918092244100234</v>
      </c>
    </row>
    <row r="228" spans="1:8" ht="28.5" customHeight="1">
      <c r="A228" s="65" t="s">
        <v>42</v>
      </c>
      <c r="B228" s="69" t="s">
        <v>12</v>
      </c>
      <c r="C228" s="66">
        <v>44569</v>
      </c>
      <c r="D228" s="70">
        <f t="shared" si="21"/>
        <v>4.9816300366505075</v>
      </c>
      <c r="E228" s="69" t="s">
        <v>8</v>
      </c>
      <c r="F228" s="66">
        <v>144346</v>
      </c>
      <c r="G228" s="70">
        <f t="shared" si="22"/>
        <v>223.8708519374453</v>
      </c>
      <c r="H228" s="70">
        <f t="shared" si="23"/>
        <v>4.221992584179681</v>
      </c>
    </row>
    <row r="229" spans="1:8" ht="28.5" customHeight="1">
      <c r="A229" s="65" t="s">
        <v>41</v>
      </c>
      <c r="B229" s="69" t="s">
        <v>14</v>
      </c>
      <c r="C229" s="66">
        <v>17367</v>
      </c>
      <c r="D229" s="70">
        <f t="shared" si="21"/>
        <v>1.9411691724406959</v>
      </c>
      <c r="E229" s="69" t="s">
        <v>12</v>
      </c>
      <c r="F229" s="66">
        <v>143405</v>
      </c>
      <c r="G229" s="70">
        <f t="shared" si="22"/>
        <v>725.7327114642713</v>
      </c>
      <c r="H229" s="70">
        <f>F229/$F$245*100</f>
        <v>4.1944691680703805</v>
      </c>
    </row>
    <row r="230" spans="1:8" ht="28.5" customHeight="1">
      <c r="A230" s="65" t="s">
        <v>44</v>
      </c>
      <c r="B230" s="69" t="s">
        <v>7</v>
      </c>
      <c r="C230" s="66">
        <v>52102</v>
      </c>
      <c r="D230" s="70">
        <f t="shared" si="21"/>
        <v>5.823619290752872</v>
      </c>
      <c r="E230" s="69" t="s">
        <v>11</v>
      </c>
      <c r="F230" s="66">
        <v>140765</v>
      </c>
      <c r="G230" s="70">
        <f t="shared" si="22"/>
        <v>170.17197036582087</v>
      </c>
      <c r="H230" s="70">
        <f>F230/$F$245*100</f>
        <v>4.117251507572449</v>
      </c>
    </row>
    <row r="231" spans="1:8" ht="28.5" customHeight="1">
      <c r="A231" s="71" t="s">
        <v>39</v>
      </c>
      <c r="B231" s="69" t="s">
        <v>11</v>
      </c>
      <c r="C231" s="66">
        <v>28119</v>
      </c>
      <c r="D231" s="70">
        <f t="shared" si="21"/>
        <v>3.1429571002395305</v>
      </c>
      <c r="E231" s="69" t="s">
        <v>9</v>
      </c>
      <c r="F231" s="66">
        <v>133545</v>
      </c>
      <c r="G231" s="70">
        <f t="shared" si="22"/>
        <v>374.9279846367225</v>
      </c>
      <c r="H231" s="70">
        <f t="shared" si="23"/>
        <v>3.906072905756138</v>
      </c>
    </row>
    <row r="232" spans="1:8" ht="28.5" customHeight="1">
      <c r="A232" s="71" t="s">
        <v>45</v>
      </c>
      <c r="B232" s="69" t="s">
        <v>8</v>
      </c>
      <c r="C232" s="66">
        <v>45239</v>
      </c>
      <c r="D232" s="70">
        <f t="shared" si="21"/>
        <v>5.056518235276365</v>
      </c>
      <c r="E232" s="69" t="s">
        <v>14</v>
      </c>
      <c r="F232" s="66">
        <v>128181</v>
      </c>
      <c r="G232" s="70">
        <f t="shared" si="22"/>
        <v>183.3418068480736</v>
      </c>
      <c r="H232" s="70">
        <f t="shared" si="23"/>
        <v>3.749180659198978</v>
      </c>
    </row>
    <row r="233" spans="1:8" ht="28.5" customHeight="1">
      <c r="A233" s="65" t="s">
        <v>47</v>
      </c>
      <c r="B233" s="7" t="s">
        <v>18</v>
      </c>
      <c r="C233" s="66">
        <v>10598</v>
      </c>
      <c r="D233" s="70">
        <f t="shared" si="21"/>
        <v>1.184574819457966</v>
      </c>
      <c r="E233" s="7" t="s">
        <v>13</v>
      </c>
      <c r="F233" s="66">
        <v>99749</v>
      </c>
      <c r="G233" s="70">
        <f t="shared" si="22"/>
        <v>841.205887903378</v>
      </c>
      <c r="H233" s="70">
        <f>F233/$F$245*100</f>
        <v>2.9175698549273203</v>
      </c>
    </row>
    <row r="234" spans="1:8" ht="28.5" customHeight="1">
      <c r="A234" s="65" t="s">
        <v>48</v>
      </c>
      <c r="B234" s="69" t="s">
        <v>9</v>
      </c>
      <c r="C234" s="66">
        <v>27280</v>
      </c>
      <c r="D234" s="70">
        <f t="shared" si="21"/>
        <v>3.0491791918110316</v>
      </c>
      <c r="E234" s="7" t="s">
        <v>15</v>
      </c>
      <c r="F234" s="66">
        <v>81202</v>
      </c>
      <c r="G234" s="70">
        <f t="shared" si="22"/>
        <v>197.66129032258064</v>
      </c>
      <c r="H234" s="70">
        <f>F234/$F$245*100</f>
        <v>2.3750865408155297</v>
      </c>
    </row>
    <row r="235" spans="1:8" ht="28.5" customHeight="1">
      <c r="A235" s="65" t="s">
        <v>20</v>
      </c>
      <c r="B235" s="7" t="s">
        <v>13</v>
      </c>
      <c r="C235" s="66">
        <v>17218</v>
      </c>
      <c r="D235" s="70">
        <f t="shared" si="21"/>
        <v>1.9245149312537513</v>
      </c>
      <c r="E235" s="7" t="s">
        <v>16</v>
      </c>
      <c r="F235" s="66">
        <v>69431</v>
      </c>
      <c r="G235" s="70">
        <f t="shared" si="22"/>
        <v>303.2466023928447</v>
      </c>
      <c r="H235" s="70">
        <f t="shared" si="23"/>
        <v>2.0307952219817618</v>
      </c>
    </row>
    <row r="236" spans="1:8" ht="28.5" customHeight="1">
      <c r="A236" s="71" t="s">
        <v>72</v>
      </c>
      <c r="B236" s="7" t="s">
        <v>99</v>
      </c>
      <c r="C236" s="66">
        <v>6408</v>
      </c>
      <c r="D236" s="70">
        <f t="shared" si="21"/>
        <v>0.7162441444693948</v>
      </c>
      <c r="E236" s="7" t="s">
        <v>17</v>
      </c>
      <c r="F236" s="66">
        <v>67511</v>
      </c>
      <c r="G236" s="70">
        <f t="shared" si="22"/>
        <v>953.5424469413233</v>
      </c>
      <c r="H236" s="70">
        <f t="shared" si="23"/>
        <v>1.974636923437812</v>
      </c>
    </row>
    <row r="237" spans="1:8" ht="28.5" customHeight="1">
      <c r="A237" s="65" t="s">
        <v>51</v>
      </c>
      <c r="B237" s="7" t="s">
        <v>23</v>
      </c>
      <c r="C237" s="66">
        <v>8876</v>
      </c>
      <c r="D237" s="70">
        <f t="shared" si="21"/>
        <v>0.9921009716464338</v>
      </c>
      <c r="E237" s="7" t="s">
        <v>18</v>
      </c>
      <c r="F237" s="66">
        <v>61160</v>
      </c>
      <c r="G237" s="70">
        <f t="shared" si="22"/>
        <v>589.0491212257774</v>
      </c>
      <c r="H237" s="70">
        <f t="shared" si="23"/>
        <v>1.788875801535403</v>
      </c>
    </row>
    <row r="238" spans="1:8" ht="28.5" customHeight="1">
      <c r="A238" s="65" t="s">
        <v>58</v>
      </c>
      <c r="B238" s="7" t="s">
        <v>15</v>
      </c>
      <c r="C238" s="66">
        <v>17202</v>
      </c>
      <c r="D238" s="70">
        <f t="shared" si="21"/>
        <v>1.9227265563611935</v>
      </c>
      <c r="E238" s="7" t="s">
        <v>21</v>
      </c>
      <c r="F238" s="66">
        <v>54949</v>
      </c>
      <c r="G238" s="70">
        <f t="shared" si="22"/>
        <v>219.43378676898035</v>
      </c>
      <c r="H238" s="70">
        <f>F238/$F$245*100</f>
        <v>1.6072095555684902</v>
      </c>
    </row>
    <row r="239" spans="1:8" ht="28.5" customHeight="1">
      <c r="A239" s="65" t="s">
        <v>88</v>
      </c>
      <c r="B239" s="7" t="s">
        <v>81</v>
      </c>
      <c r="C239" s="66">
        <v>1162</v>
      </c>
      <c r="D239" s="70">
        <f t="shared" si="21"/>
        <v>0.12988072657200947</v>
      </c>
      <c r="E239" s="7" t="s">
        <v>22</v>
      </c>
      <c r="F239" s="66">
        <v>52989</v>
      </c>
      <c r="G239" s="70">
        <f t="shared" si="22"/>
        <v>4460.154905335628</v>
      </c>
      <c r="H239" s="70">
        <f>F239/$F$245*100</f>
        <v>1.5498812924715413</v>
      </c>
    </row>
    <row r="240" spans="1:8" ht="28.5" customHeight="1">
      <c r="A240" s="65" t="s">
        <v>60</v>
      </c>
      <c r="B240" s="7" t="s">
        <v>16</v>
      </c>
      <c r="C240" s="66">
        <v>16019</v>
      </c>
      <c r="D240" s="70">
        <f t="shared" si="21"/>
        <v>1.7904985877427022</v>
      </c>
      <c r="E240" s="7" t="s">
        <v>23</v>
      </c>
      <c r="F240" s="66">
        <v>50277</v>
      </c>
      <c r="G240" s="70">
        <f t="shared" si="22"/>
        <v>213.85854298021098</v>
      </c>
      <c r="H240" s="70">
        <f t="shared" si="23"/>
        <v>1.4705576957782123</v>
      </c>
    </row>
    <row r="241" spans="1:8" ht="28.5" customHeight="1">
      <c r="A241" s="71" t="s">
        <v>61</v>
      </c>
      <c r="B241" s="7" t="s">
        <v>17</v>
      </c>
      <c r="C241" s="66">
        <v>11714</v>
      </c>
      <c r="D241" s="70">
        <f t="shared" si="21"/>
        <v>1.3093139682138717</v>
      </c>
      <c r="E241" s="7" t="s">
        <v>24</v>
      </c>
      <c r="F241" s="66">
        <v>41361</v>
      </c>
      <c r="G241" s="70">
        <f t="shared" si="22"/>
        <v>253.09031927607992</v>
      </c>
      <c r="H241" s="70">
        <f t="shared" si="23"/>
        <v>1.209772596914745</v>
      </c>
    </row>
    <row r="242" spans="1:8" ht="28.5" customHeight="1">
      <c r="A242" s="65" t="s">
        <v>50</v>
      </c>
      <c r="B242" s="7" t="s">
        <v>22</v>
      </c>
      <c r="C242" s="66">
        <v>9354</v>
      </c>
      <c r="D242" s="70">
        <f t="shared" si="21"/>
        <v>1.0455286715615977</v>
      </c>
      <c r="E242" s="7" t="s">
        <v>25</v>
      </c>
      <c r="F242" s="66">
        <v>40107</v>
      </c>
      <c r="G242" s="70">
        <f t="shared" si="22"/>
        <v>328.76844130853107</v>
      </c>
      <c r="H242" s="70">
        <f t="shared" si="23"/>
        <v>1.1730942081782276</v>
      </c>
    </row>
    <row r="243" spans="1:10" s="14" customFormat="1" ht="28.5" customHeight="1">
      <c r="A243" s="10" t="s">
        <v>26</v>
      </c>
      <c r="B243" s="4"/>
      <c r="C243" s="80">
        <f>SUM(C223:C242)</f>
        <v>767925</v>
      </c>
      <c r="D243" s="70">
        <f t="shared" si="21"/>
        <v>85.83361183546504</v>
      </c>
      <c r="E243" s="4"/>
      <c r="F243" s="80">
        <f>SUM(F223:F242)</f>
        <v>2955081</v>
      </c>
      <c r="G243" s="72">
        <f t="shared" si="22"/>
        <v>284.8137513429046</v>
      </c>
      <c r="H243" s="70">
        <f t="shared" si="23"/>
        <v>86.43350053101766</v>
      </c>
      <c r="I243" s="20"/>
      <c r="J243" s="22"/>
    </row>
    <row r="244" spans="1:10" s="14" customFormat="1" ht="28.5" customHeight="1">
      <c r="A244" s="13" t="s">
        <v>52</v>
      </c>
      <c r="B244" s="4"/>
      <c r="C244" s="73">
        <f>C245-C243</f>
        <v>126742</v>
      </c>
      <c r="D244" s="70">
        <f t="shared" si="21"/>
        <v>14.16638816453496</v>
      </c>
      <c r="E244" s="4"/>
      <c r="F244" s="73">
        <f>F245-F243</f>
        <v>463826</v>
      </c>
      <c r="G244" s="72">
        <f t="shared" si="22"/>
        <v>265.96077069953134</v>
      </c>
      <c r="H244" s="70">
        <f t="shared" si="23"/>
        <v>13.566499468982338</v>
      </c>
      <c r="I244" s="20"/>
      <c r="J244" s="22"/>
    </row>
    <row r="245" spans="1:10" s="14" customFormat="1" ht="28.5" customHeight="1">
      <c r="A245" s="10" t="s">
        <v>28</v>
      </c>
      <c r="B245" s="94"/>
      <c r="C245" s="74">
        <v>894667</v>
      </c>
      <c r="D245" s="70">
        <f t="shared" si="21"/>
        <v>100</v>
      </c>
      <c r="E245" s="4"/>
      <c r="F245" s="74">
        <v>3418907</v>
      </c>
      <c r="G245" s="72">
        <f t="shared" si="22"/>
        <v>282.14296492437967</v>
      </c>
      <c r="H245" s="70">
        <f t="shared" si="23"/>
        <v>100</v>
      </c>
      <c r="I245" s="20"/>
      <c r="J245" s="22"/>
    </row>
    <row r="246" spans="1:10" ht="28.5" customHeight="1">
      <c r="A246" s="95"/>
      <c r="B246" s="2"/>
      <c r="C246" s="2"/>
      <c r="D246" s="2"/>
      <c r="E246" s="2"/>
      <c r="F246" s="2"/>
      <c r="G246" s="2"/>
      <c r="H246" s="2"/>
      <c r="I246" s="20"/>
      <c r="J246" s="17"/>
    </row>
    <row r="247" spans="1:10" ht="28.5" customHeight="1">
      <c r="A247" s="77" t="s">
        <v>32</v>
      </c>
      <c r="B247" s="2"/>
      <c r="C247" s="2"/>
      <c r="D247" s="2"/>
      <c r="E247" s="2"/>
      <c r="F247" s="2"/>
      <c r="G247" s="2"/>
      <c r="H247" s="2"/>
      <c r="I247" s="20"/>
      <c r="J247" s="17"/>
    </row>
    <row r="248" spans="1:9" ht="28.5" customHeight="1">
      <c r="A248" s="23"/>
      <c r="B248" s="84"/>
      <c r="C248" s="84"/>
      <c r="D248" s="84"/>
      <c r="E248" s="84"/>
      <c r="F248" s="84"/>
      <c r="G248" s="84"/>
      <c r="H248" s="84"/>
      <c r="I248" s="20"/>
    </row>
    <row r="249" spans="1:9" ht="28.5" customHeight="1">
      <c r="A249" s="101" t="s">
        <v>34</v>
      </c>
      <c r="B249" s="101"/>
      <c r="C249" s="101"/>
      <c r="D249" s="101"/>
      <c r="E249" s="101"/>
      <c r="F249" s="101"/>
      <c r="G249" s="101"/>
      <c r="H249" s="101"/>
      <c r="I249" s="20"/>
    </row>
    <row r="250" spans="1:8" ht="28.5" customHeight="1">
      <c r="A250" s="103" t="s">
        <v>69</v>
      </c>
      <c r="B250" s="103"/>
      <c r="C250" s="103"/>
      <c r="D250" s="103"/>
      <c r="E250" s="103"/>
      <c r="F250" s="103"/>
      <c r="G250" s="103"/>
      <c r="H250" s="103"/>
    </row>
    <row r="251" spans="1:8" ht="28.5" customHeight="1">
      <c r="A251" s="39" t="s">
        <v>36</v>
      </c>
      <c r="B251" s="28" t="s">
        <v>1</v>
      </c>
      <c r="C251" s="28">
        <v>2021</v>
      </c>
      <c r="D251" s="28" t="s">
        <v>30</v>
      </c>
      <c r="E251" s="28" t="s">
        <v>1</v>
      </c>
      <c r="F251" s="28">
        <v>2022</v>
      </c>
      <c r="G251" s="29" t="s">
        <v>31</v>
      </c>
      <c r="H251" s="28" t="s">
        <v>30</v>
      </c>
    </row>
    <row r="252" spans="1:8" ht="28.5" customHeight="1">
      <c r="A252" s="34" t="s">
        <v>35</v>
      </c>
      <c r="B252" s="32" t="s">
        <v>10</v>
      </c>
      <c r="C252" s="31"/>
      <c r="D252" s="33">
        <f aca="true" t="shared" si="24" ref="D252:D274">C252/$C$274*100</f>
        <v>0</v>
      </c>
      <c r="E252" s="32" t="s">
        <v>4</v>
      </c>
      <c r="F252" s="31">
        <v>352444</v>
      </c>
      <c r="G252" s="33" t="e">
        <f>(F252-C252)/C252*100</f>
        <v>#DIV/0!</v>
      </c>
      <c r="H252" s="33">
        <f>F252/$F$274*100</f>
        <v>29.72131732315536</v>
      </c>
    </row>
    <row r="253" spans="1:8" ht="28.5" customHeight="1">
      <c r="A253" s="44" t="s">
        <v>49</v>
      </c>
      <c r="B253" s="32" t="s">
        <v>8</v>
      </c>
      <c r="C253" s="31"/>
      <c r="D253" s="33">
        <f t="shared" si="24"/>
        <v>0</v>
      </c>
      <c r="E253" s="32" t="s">
        <v>5</v>
      </c>
      <c r="F253" s="31">
        <v>92979</v>
      </c>
      <c r="G253" s="33" t="e">
        <f aca="true" t="shared" si="25" ref="G253:G274">(F253-C253)/C253*100</f>
        <v>#DIV/0!</v>
      </c>
      <c r="H253" s="33">
        <f aca="true" t="shared" si="26" ref="H253:H274">F253/$F$274*100</f>
        <v>7.840843831614845</v>
      </c>
    </row>
    <row r="254" spans="1:8" ht="28.5" customHeight="1">
      <c r="A254" s="44" t="s">
        <v>43</v>
      </c>
      <c r="B254" s="32" t="s">
        <v>11</v>
      </c>
      <c r="C254" s="31"/>
      <c r="D254" s="33">
        <f t="shared" si="24"/>
        <v>0</v>
      </c>
      <c r="E254" s="32" t="s">
        <v>6</v>
      </c>
      <c r="F254" s="31">
        <v>78586</v>
      </c>
      <c r="G254" s="33" t="e">
        <f t="shared" si="25"/>
        <v>#DIV/0!</v>
      </c>
      <c r="H254" s="33">
        <f t="shared" si="26"/>
        <v>6.627093788396135</v>
      </c>
    </row>
    <row r="255" spans="1:8" ht="28.5" customHeight="1">
      <c r="A255" s="34" t="s">
        <v>44</v>
      </c>
      <c r="B255" s="38" t="s">
        <v>13</v>
      </c>
      <c r="C255" s="31"/>
      <c r="D255" s="33">
        <f t="shared" si="24"/>
        <v>0</v>
      </c>
      <c r="E255" s="32" t="s">
        <v>7</v>
      </c>
      <c r="F255" s="31">
        <v>65510</v>
      </c>
      <c r="G255" s="33" t="e">
        <f t="shared" si="25"/>
        <v>#DIV/0!</v>
      </c>
      <c r="H255" s="33">
        <f t="shared" si="26"/>
        <v>5.524405289464164</v>
      </c>
    </row>
    <row r="256" spans="1:8" ht="28.5" customHeight="1">
      <c r="A256" s="44" t="s">
        <v>46</v>
      </c>
      <c r="B256" s="32" t="s">
        <v>6</v>
      </c>
      <c r="C256" s="31">
        <v>9</v>
      </c>
      <c r="D256" s="33">
        <f t="shared" si="24"/>
        <v>20.930232558139537</v>
      </c>
      <c r="E256" s="32" t="s">
        <v>10</v>
      </c>
      <c r="F256" s="31">
        <v>61826</v>
      </c>
      <c r="G256" s="33">
        <f t="shared" si="25"/>
        <v>686855.5555555556</v>
      </c>
      <c r="H256" s="33">
        <f t="shared" si="26"/>
        <v>5.213736550548182</v>
      </c>
    </row>
    <row r="257" spans="1:8" ht="28.5" customHeight="1">
      <c r="A257" s="44" t="s">
        <v>45</v>
      </c>
      <c r="B257" s="38" t="s">
        <v>15</v>
      </c>
      <c r="C257" s="31"/>
      <c r="D257" s="33">
        <f t="shared" si="24"/>
        <v>0</v>
      </c>
      <c r="E257" s="32" t="s">
        <v>8</v>
      </c>
      <c r="F257" s="31">
        <v>61776</v>
      </c>
      <c r="G257" s="33" t="e">
        <f t="shared" si="25"/>
        <v>#DIV/0!</v>
      </c>
      <c r="H257" s="33">
        <f t="shared" si="26"/>
        <v>5.209520091008063</v>
      </c>
    </row>
    <row r="258" spans="1:8" ht="28.5" customHeight="1">
      <c r="A258" s="34" t="s">
        <v>42</v>
      </c>
      <c r="B258" s="38" t="s">
        <v>16</v>
      </c>
      <c r="C258" s="31"/>
      <c r="D258" s="33">
        <f t="shared" si="24"/>
        <v>0</v>
      </c>
      <c r="E258" s="32" t="s">
        <v>12</v>
      </c>
      <c r="F258" s="31">
        <v>58836</v>
      </c>
      <c r="G258" s="33" t="e">
        <f t="shared" si="25"/>
        <v>#DIV/0!</v>
      </c>
      <c r="H258" s="33">
        <f t="shared" si="26"/>
        <v>4.961592270049054</v>
      </c>
    </row>
    <row r="259" spans="1:8" ht="28.5" customHeight="1">
      <c r="A259" s="34" t="s">
        <v>39</v>
      </c>
      <c r="B259" s="32" t="s">
        <v>14</v>
      </c>
      <c r="C259" s="31"/>
      <c r="D259" s="33">
        <f>C259/$C$274*100</f>
        <v>0</v>
      </c>
      <c r="E259" s="32" t="s">
        <v>11</v>
      </c>
      <c r="F259" s="31">
        <v>42358</v>
      </c>
      <c r="G259" s="33" t="e">
        <f>(F259-C259)/C259*100</f>
        <v>#DIV/0!</v>
      </c>
      <c r="H259" s="33">
        <f>F259/$F$274*100</f>
        <v>3.572015864007374</v>
      </c>
    </row>
    <row r="260" spans="1:8" ht="28.5" customHeight="1">
      <c r="A260" s="44" t="s">
        <v>48</v>
      </c>
      <c r="B260" s="38" t="s">
        <v>17</v>
      </c>
      <c r="C260" s="31"/>
      <c r="D260" s="33">
        <f>C260/$C$274*100</f>
        <v>0</v>
      </c>
      <c r="E260" s="32" t="s">
        <v>9</v>
      </c>
      <c r="F260" s="31">
        <v>35141</v>
      </c>
      <c r="G260" s="33" t="e">
        <f>(F260-C260)/C260*100</f>
        <v>#DIV/0!</v>
      </c>
      <c r="H260" s="33">
        <f>F260/$F$274*100</f>
        <v>2.96341209398657</v>
      </c>
    </row>
    <row r="261" spans="1:8" ht="28.5" customHeight="1">
      <c r="A261" s="44" t="s">
        <v>41</v>
      </c>
      <c r="B261" s="32" t="s">
        <v>9</v>
      </c>
      <c r="C261" s="31"/>
      <c r="D261" s="33">
        <f>C261/$C$274*100</f>
        <v>0</v>
      </c>
      <c r="E261" s="32" t="s">
        <v>14</v>
      </c>
      <c r="F261" s="31">
        <v>25558</v>
      </c>
      <c r="G261" s="33" t="e">
        <f>(F261-C261)/C261*100</f>
        <v>#DIV/0!</v>
      </c>
      <c r="H261" s="33">
        <f>F261/$F$274*100</f>
        <v>2.1552854585273256</v>
      </c>
    </row>
    <row r="262" spans="1:8" ht="28.5" customHeight="1">
      <c r="A262" s="44" t="s">
        <v>58</v>
      </c>
      <c r="B262" s="38" t="s">
        <v>24</v>
      </c>
      <c r="C262" s="31"/>
      <c r="D262" s="33">
        <f t="shared" si="24"/>
        <v>0</v>
      </c>
      <c r="E262" s="38" t="s">
        <v>13</v>
      </c>
      <c r="F262" s="31">
        <v>24481</v>
      </c>
      <c r="G262" s="33" t="e">
        <f t="shared" si="25"/>
        <v>#DIV/0!</v>
      </c>
      <c r="H262" s="33">
        <f t="shared" si="26"/>
        <v>2.0644629200331583</v>
      </c>
    </row>
    <row r="263" spans="1:8" ht="28.5" customHeight="1">
      <c r="A263" s="44" t="s">
        <v>20</v>
      </c>
      <c r="B263" s="38" t="s">
        <v>21</v>
      </c>
      <c r="C263" s="31"/>
      <c r="D263" s="33">
        <f t="shared" si="24"/>
        <v>0</v>
      </c>
      <c r="E263" s="38" t="s">
        <v>15</v>
      </c>
      <c r="F263" s="31">
        <v>22198</v>
      </c>
      <c r="G263" s="33" t="e">
        <f t="shared" si="25"/>
        <v>#DIV/0!</v>
      </c>
      <c r="H263" s="33">
        <f t="shared" si="26"/>
        <v>1.871939377431316</v>
      </c>
    </row>
    <row r="264" spans="1:8" ht="28.5" customHeight="1">
      <c r="A264" s="44" t="s">
        <v>60</v>
      </c>
      <c r="B264" s="38" t="s">
        <v>67</v>
      </c>
      <c r="C264" s="31"/>
      <c r="D264" s="33">
        <f>C264/$C$274*100</f>
        <v>0</v>
      </c>
      <c r="E264" s="38" t="s">
        <v>16</v>
      </c>
      <c r="F264" s="31">
        <v>19922</v>
      </c>
      <c r="G264" s="33" t="e">
        <f>(F264-C264)/C264*100</f>
        <v>#DIV/0!</v>
      </c>
      <c r="H264" s="33">
        <f>F264/$F$274*100</f>
        <v>1.6800061391650905</v>
      </c>
    </row>
    <row r="265" spans="1:8" ht="28.5" customHeight="1">
      <c r="A265" s="34" t="s">
        <v>61</v>
      </c>
      <c r="B265" s="38" t="s">
        <v>64</v>
      </c>
      <c r="C265" s="31"/>
      <c r="D265" s="33">
        <f>C265/$C$274*100</f>
        <v>0</v>
      </c>
      <c r="E265" s="38" t="s">
        <v>17</v>
      </c>
      <c r="F265" s="31">
        <v>15517</v>
      </c>
      <c r="G265" s="33" t="e">
        <f>(F265-C265)/C265*100</f>
        <v>#DIV/0!</v>
      </c>
      <c r="H265" s="33">
        <f>F265/$F$274*100</f>
        <v>1.3085360536805897</v>
      </c>
    </row>
    <row r="266" spans="1:8" ht="28.5" customHeight="1">
      <c r="A266" s="44" t="s">
        <v>47</v>
      </c>
      <c r="B266" s="32" t="s">
        <v>12</v>
      </c>
      <c r="C266" s="31"/>
      <c r="D266" s="33">
        <f>C266/$C$274*100</f>
        <v>0</v>
      </c>
      <c r="E266" s="38" t="s">
        <v>18</v>
      </c>
      <c r="F266" s="31">
        <v>14529</v>
      </c>
      <c r="G266" s="33" t="e">
        <f>(F266-C266)/C266*100</f>
        <v>#DIV/0!</v>
      </c>
      <c r="H266" s="33">
        <f>F266/$F$274*100</f>
        <v>1.2252188131678343</v>
      </c>
    </row>
    <row r="267" spans="1:8" ht="28.5" customHeight="1">
      <c r="A267" s="34" t="s">
        <v>37</v>
      </c>
      <c r="B267" s="32" t="s">
        <v>5</v>
      </c>
      <c r="C267" s="31">
        <v>10</v>
      </c>
      <c r="D267" s="33">
        <f t="shared" si="24"/>
        <v>23.25581395348837</v>
      </c>
      <c r="E267" s="38" t="s">
        <v>21</v>
      </c>
      <c r="F267" s="31">
        <v>13836</v>
      </c>
      <c r="G267" s="33">
        <f t="shared" si="25"/>
        <v>138260</v>
      </c>
      <c r="H267" s="33">
        <f t="shared" si="26"/>
        <v>1.1667786839417824</v>
      </c>
    </row>
    <row r="268" spans="1:8" ht="28.5" customHeight="1">
      <c r="A268" s="44" t="s">
        <v>51</v>
      </c>
      <c r="B268" s="32" t="s">
        <v>7</v>
      </c>
      <c r="C268" s="31">
        <v>8</v>
      </c>
      <c r="D268" s="33">
        <f t="shared" si="24"/>
        <v>18.6046511627907</v>
      </c>
      <c r="E268" s="38" t="s">
        <v>22</v>
      </c>
      <c r="F268" s="31">
        <v>12577</v>
      </c>
      <c r="G268" s="33">
        <f t="shared" si="25"/>
        <v>157112.5</v>
      </c>
      <c r="H268" s="33">
        <f t="shared" si="26"/>
        <v>1.0606082327215813</v>
      </c>
    </row>
    <row r="269" spans="1:9" ht="28.5" customHeight="1">
      <c r="A269" s="44" t="s">
        <v>50</v>
      </c>
      <c r="B269" s="38" t="s">
        <v>22</v>
      </c>
      <c r="C269" s="31"/>
      <c r="D269" s="33">
        <f t="shared" si="24"/>
        <v>0</v>
      </c>
      <c r="E269" s="38" t="s">
        <v>23</v>
      </c>
      <c r="F269" s="31">
        <v>12347</v>
      </c>
      <c r="G269" s="33" t="e">
        <f t="shared" si="25"/>
        <v>#DIV/0!</v>
      </c>
      <c r="H269" s="33">
        <f t="shared" si="26"/>
        <v>1.041212518837033</v>
      </c>
      <c r="I269" s="20"/>
    </row>
    <row r="270" spans="1:8" ht="28.5" customHeight="1">
      <c r="A270" s="44" t="s">
        <v>65</v>
      </c>
      <c r="B270" s="38" t="s">
        <v>66</v>
      </c>
      <c r="C270" s="31"/>
      <c r="D270" s="33">
        <f t="shared" si="24"/>
        <v>0</v>
      </c>
      <c r="E270" s="38" t="s">
        <v>24</v>
      </c>
      <c r="F270" s="31">
        <v>10464</v>
      </c>
      <c r="G270" s="33" t="e">
        <f>(F270-C270)/C270*100</f>
        <v>#DIV/0!</v>
      </c>
      <c r="H270" s="33">
        <f t="shared" si="26"/>
        <v>0.8824206525561442</v>
      </c>
    </row>
    <row r="271" spans="1:9" ht="28.5" customHeight="1">
      <c r="A271" s="30" t="s">
        <v>59</v>
      </c>
      <c r="B271" s="38" t="s">
        <v>68</v>
      </c>
      <c r="C271" s="31"/>
      <c r="D271" s="33">
        <f t="shared" si="24"/>
        <v>0</v>
      </c>
      <c r="E271" s="38" t="s">
        <v>25</v>
      </c>
      <c r="F271" s="31">
        <v>10304</v>
      </c>
      <c r="G271" s="33" t="e">
        <f>(F271-C271)/C271*100</f>
        <v>#DIV/0!</v>
      </c>
      <c r="H271" s="33">
        <f t="shared" si="26"/>
        <v>0.8689279820277628</v>
      </c>
      <c r="I271" s="20"/>
    </row>
    <row r="272" spans="1:9" ht="28.5" customHeight="1">
      <c r="A272" s="39" t="s">
        <v>26</v>
      </c>
      <c r="B272" s="40"/>
      <c r="C272" s="41">
        <f>SUM(C252:C271)</f>
        <v>27</v>
      </c>
      <c r="D272" s="33">
        <f t="shared" si="24"/>
        <v>62.7906976744186</v>
      </c>
      <c r="E272" s="40"/>
      <c r="F272" s="41">
        <f>SUM(F252:F271)</f>
        <v>1031189</v>
      </c>
      <c r="G272" s="35">
        <f t="shared" si="25"/>
        <v>3819118.518518518</v>
      </c>
      <c r="H272" s="33">
        <f t="shared" si="26"/>
        <v>86.95933393431937</v>
      </c>
      <c r="I272" s="20"/>
    </row>
    <row r="273" spans="1:9" ht="28.5" customHeight="1">
      <c r="A273" s="46" t="s">
        <v>52</v>
      </c>
      <c r="B273" s="40"/>
      <c r="C273" s="42">
        <f>C274-C272</f>
        <v>16</v>
      </c>
      <c r="D273" s="33">
        <f t="shared" si="24"/>
        <v>37.2093023255814</v>
      </c>
      <c r="E273" s="40"/>
      <c r="F273" s="36">
        <f>F274-F272</f>
        <v>154640</v>
      </c>
      <c r="G273" s="35">
        <f t="shared" si="25"/>
        <v>966400</v>
      </c>
      <c r="H273" s="33">
        <f t="shared" si="26"/>
        <v>13.040666065680634</v>
      </c>
      <c r="I273" s="20"/>
    </row>
    <row r="274" spans="1:9" ht="28.5" customHeight="1">
      <c r="A274" s="39" t="s">
        <v>28</v>
      </c>
      <c r="B274" s="40"/>
      <c r="C274" s="37">
        <v>43</v>
      </c>
      <c r="D274" s="33">
        <f t="shared" si="24"/>
        <v>100</v>
      </c>
      <c r="E274" s="40"/>
      <c r="F274" s="48">
        <v>1185829</v>
      </c>
      <c r="G274" s="35">
        <f t="shared" si="25"/>
        <v>2757641.8604651163</v>
      </c>
      <c r="H274" s="33">
        <f t="shared" si="26"/>
        <v>100</v>
      </c>
      <c r="I274" s="20"/>
    </row>
    <row r="275" spans="1:9" ht="28.5" customHeight="1">
      <c r="A275" s="49"/>
      <c r="B275" s="84"/>
      <c r="C275" s="84"/>
      <c r="D275" s="84"/>
      <c r="E275" s="84"/>
      <c r="F275" s="84"/>
      <c r="G275" s="84"/>
      <c r="H275" s="84"/>
      <c r="I275" s="20"/>
    </row>
    <row r="276" spans="1:9" ht="28.5" customHeight="1">
      <c r="A276" s="23" t="s">
        <v>32</v>
      </c>
      <c r="B276" s="84"/>
      <c r="C276" s="84"/>
      <c r="D276" s="84"/>
      <c r="E276" s="84"/>
      <c r="F276" s="84"/>
      <c r="G276" s="84"/>
      <c r="H276" s="84"/>
      <c r="I276" s="20"/>
    </row>
    <row r="277" spans="1:9" ht="28.5" customHeight="1">
      <c r="A277" s="23"/>
      <c r="B277" s="84"/>
      <c r="C277" s="84"/>
      <c r="D277" s="84"/>
      <c r="E277" s="84"/>
      <c r="F277" s="84"/>
      <c r="G277" s="84"/>
      <c r="H277" s="84"/>
      <c r="I277" s="20"/>
    </row>
    <row r="278" spans="1:9" ht="28.5" customHeight="1">
      <c r="A278" s="101" t="s">
        <v>34</v>
      </c>
      <c r="B278" s="101"/>
      <c r="C278" s="101"/>
      <c r="D278" s="101"/>
      <c r="E278" s="101"/>
      <c r="F278" s="101"/>
      <c r="G278" s="101"/>
      <c r="H278" s="101"/>
      <c r="I278" s="20"/>
    </row>
    <row r="279" spans="1:9" ht="28.5" customHeight="1">
      <c r="A279" s="100" t="s">
        <v>70</v>
      </c>
      <c r="B279" s="100"/>
      <c r="C279" s="100"/>
      <c r="D279" s="100"/>
      <c r="E279" s="100"/>
      <c r="F279" s="100"/>
      <c r="G279" s="100"/>
      <c r="H279" s="100"/>
      <c r="I279" s="20"/>
    </row>
    <row r="280" spans="1:9" ht="28.5" customHeight="1">
      <c r="A280" s="50" t="s">
        <v>36</v>
      </c>
      <c r="B280" s="51" t="s">
        <v>1</v>
      </c>
      <c r="C280" s="51">
        <v>2021</v>
      </c>
      <c r="D280" s="51" t="s">
        <v>30</v>
      </c>
      <c r="E280" s="51" t="s">
        <v>1</v>
      </c>
      <c r="F280" s="51">
        <v>2022</v>
      </c>
      <c r="G280" s="52" t="s">
        <v>31</v>
      </c>
      <c r="H280" s="51" t="s">
        <v>30</v>
      </c>
      <c r="I280" s="20"/>
    </row>
    <row r="281" spans="1:8" ht="28.5" customHeight="1">
      <c r="A281" s="53" t="s">
        <v>35</v>
      </c>
      <c r="B281" s="54" t="s">
        <v>10</v>
      </c>
      <c r="C281" s="55">
        <v>1</v>
      </c>
      <c r="D281" s="33">
        <f aca="true" t="shared" si="27" ref="D281:D303">C281/$C$303*100</f>
        <v>2.2222222222222223</v>
      </c>
      <c r="E281" s="54" t="s">
        <v>4</v>
      </c>
      <c r="F281" s="31">
        <v>438477</v>
      </c>
      <c r="G281" s="33">
        <f>(F281-C281)/C281*100</f>
        <v>43847600</v>
      </c>
      <c r="H281" s="33">
        <f aca="true" t="shared" si="28" ref="H281:H303">F281/$F$303*100</f>
        <v>29.406809726955018</v>
      </c>
    </row>
    <row r="282" spans="1:8" ht="28.5" customHeight="1">
      <c r="A282" s="56" t="s">
        <v>49</v>
      </c>
      <c r="B282" s="54" t="s">
        <v>8</v>
      </c>
      <c r="C282" s="55"/>
      <c r="D282" s="33">
        <f t="shared" si="27"/>
        <v>0</v>
      </c>
      <c r="E282" s="54" t="s">
        <v>5</v>
      </c>
      <c r="F282" s="31">
        <v>119775</v>
      </c>
      <c r="G282" s="33" t="e">
        <f aca="true" t="shared" si="29" ref="G282:G303">(F282-C282)/C282*100</f>
        <v>#DIV/0!</v>
      </c>
      <c r="H282" s="33">
        <f t="shared" si="28"/>
        <v>8.032805905545871</v>
      </c>
    </row>
    <row r="283" spans="1:8" ht="28.5" customHeight="1">
      <c r="A283" s="56" t="s">
        <v>43</v>
      </c>
      <c r="B283" s="54" t="s">
        <v>11</v>
      </c>
      <c r="C283" s="55"/>
      <c r="D283" s="33">
        <f t="shared" si="27"/>
        <v>0</v>
      </c>
      <c r="E283" s="54" t="s">
        <v>6</v>
      </c>
      <c r="F283" s="31">
        <v>95989</v>
      </c>
      <c r="G283" s="33" t="e">
        <f t="shared" si="29"/>
        <v>#DIV/0!</v>
      </c>
      <c r="H283" s="33">
        <f t="shared" si="28"/>
        <v>6.437578844228284</v>
      </c>
    </row>
    <row r="284" spans="1:8" ht="28.5" customHeight="1">
      <c r="A284" s="53" t="s">
        <v>44</v>
      </c>
      <c r="B284" s="57" t="s">
        <v>13</v>
      </c>
      <c r="C284" s="55"/>
      <c r="D284" s="33">
        <f t="shared" si="27"/>
        <v>0</v>
      </c>
      <c r="E284" s="54" t="s">
        <v>7</v>
      </c>
      <c r="F284" s="31">
        <v>80188</v>
      </c>
      <c r="G284" s="33" t="e">
        <f t="shared" si="29"/>
        <v>#DIV/0!</v>
      </c>
      <c r="H284" s="33">
        <f t="shared" si="28"/>
        <v>5.377872176613754</v>
      </c>
    </row>
    <row r="285" spans="1:8" ht="28.5" customHeight="1">
      <c r="A285" s="56" t="s">
        <v>46</v>
      </c>
      <c r="B285" s="54" t="s">
        <v>6</v>
      </c>
      <c r="C285" s="31">
        <v>9</v>
      </c>
      <c r="D285" s="33">
        <f t="shared" si="27"/>
        <v>20</v>
      </c>
      <c r="E285" s="54" t="s">
        <v>10</v>
      </c>
      <c r="F285" s="55">
        <v>76517</v>
      </c>
      <c r="G285" s="33">
        <f t="shared" si="29"/>
        <v>850088.8888888889</v>
      </c>
      <c r="H285" s="33">
        <f t="shared" si="28"/>
        <v>5.131673633685272</v>
      </c>
    </row>
    <row r="286" spans="1:8" ht="28.5" customHeight="1">
      <c r="A286" s="56" t="s">
        <v>45</v>
      </c>
      <c r="B286" s="57" t="s">
        <v>15</v>
      </c>
      <c r="C286" s="55"/>
      <c r="D286" s="33">
        <f t="shared" si="27"/>
        <v>0</v>
      </c>
      <c r="E286" s="54" t="s">
        <v>8</v>
      </c>
      <c r="F286" s="55">
        <v>75737</v>
      </c>
      <c r="G286" s="33" t="e">
        <f t="shared" si="29"/>
        <v>#DIV/0!</v>
      </c>
      <c r="H286" s="33">
        <f t="shared" si="28"/>
        <v>5.079362311570258</v>
      </c>
    </row>
    <row r="287" spans="1:8" ht="28.5" customHeight="1">
      <c r="A287" s="53" t="s">
        <v>42</v>
      </c>
      <c r="B287" s="57" t="s">
        <v>16</v>
      </c>
      <c r="C287" s="55"/>
      <c r="D287" s="33">
        <f t="shared" si="27"/>
        <v>0</v>
      </c>
      <c r="E287" s="54" t="s">
        <v>12</v>
      </c>
      <c r="F287" s="55">
        <v>71909</v>
      </c>
      <c r="G287" s="33" t="e">
        <f t="shared" si="29"/>
        <v>#DIV/0!</v>
      </c>
      <c r="H287" s="33">
        <f t="shared" si="28"/>
        <v>4.822634438421191</v>
      </c>
    </row>
    <row r="288" spans="1:8" ht="28.5" customHeight="1">
      <c r="A288" s="53" t="s">
        <v>39</v>
      </c>
      <c r="B288" s="54" t="s">
        <v>14</v>
      </c>
      <c r="C288" s="55"/>
      <c r="D288" s="33">
        <f t="shared" si="27"/>
        <v>0</v>
      </c>
      <c r="E288" s="54" t="s">
        <v>11</v>
      </c>
      <c r="F288" s="55">
        <v>54905</v>
      </c>
      <c r="G288" s="33" t="e">
        <f t="shared" si="29"/>
        <v>#DIV/0!</v>
      </c>
      <c r="H288" s="33">
        <f t="shared" si="28"/>
        <v>3.682247616313889</v>
      </c>
    </row>
    <row r="289" spans="1:8" ht="28.5" customHeight="1">
      <c r="A289" s="56" t="s">
        <v>48</v>
      </c>
      <c r="B289" s="57" t="s">
        <v>17</v>
      </c>
      <c r="C289" s="55"/>
      <c r="D289" s="33">
        <f t="shared" si="27"/>
        <v>0</v>
      </c>
      <c r="E289" s="54" t="s">
        <v>9</v>
      </c>
      <c r="F289" s="55">
        <v>42077</v>
      </c>
      <c r="G289" s="33" t="e">
        <f t="shared" si="29"/>
        <v>#DIV/0!</v>
      </c>
      <c r="H289" s="33">
        <f t="shared" si="28"/>
        <v>2.8219275649146622</v>
      </c>
    </row>
    <row r="290" spans="1:8" ht="28.5" customHeight="1">
      <c r="A290" s="56" t="s">
        <v>41</v>
      </c>
      <c r="B290" s="54" t="s">
        <v>9</v>
      </c>
      <c r="C290" s="55"/>
      <c r="D290" s="33">
        <f t="shared" si="27"/>
        <v>0</v>
      </c>
      <c r="E290" s="54" t="s">
        <v>14</v>
      </c>
      <c r="F290" s="55">
        <v>37112</v>
      </c>
      <c r="G290" s="33" t="e">
        <f t="shared" si="29"/>
        <v>#DIV/0!</v>
      </c>
      <c r="H290" s="33">
        <f t="shared" si="28"/>
        <v>2.488945879913324</v>
      </c>
    </row>
    <row r="291" spans="1:8" ht="28.5" customHeight="1">
      <c r="A291" s="56" t="s">
        <v>58</v>
      </c>
      <c r="B291" s="57" t="s">
        <v>24</v>
      </c>
      <c r="C291" s="55"/>
      <c r="D291" s="33">
        <f t="shared" si="27"/>
        <v>0</v>
      </c>
      <c r="E291" s="57" t="s">
        <v>13</v>
      </c>
      <c r="F291" s="55">
        <v>30774</v>
      </c>
      <c r="G291" s="33" t="e">
        <f t="shared" si="29"/>
        <v>#DIV/0!</v>
      </c>
      <c r="H291" s="33">
        <f t="shared" si="28"/>
        <v>2.063882854830045</v>
      </c>
    </row>
    <row r="292" spans="1:8" ht="28.5" customHeight="1">
      <c r="A292" s="56" t="s">
        <v>20</v>
      </c>
      <c r="B292" s="57" t="s">
        <v>21</v>
      </c>
      <c r="C292" s="55"/>
      <c r="D292" s="33">
        <f t="shared" si="27"/>
        <v>0</v>
      </c>
      <c r="E292" s="57" t="s">
        <v>15</v>
      </c>
      <c r="F292" s="55">
        <v>28389</v>
      </c>
      <c r="G292" s="33" t="e">
        <f t="shared" si="29"/>
        <v>#DIV/0!</v>
      </c>
      <c r="H292" s="33">
        <f t="shared" si="28"/>
        <v>1.903930927593753</v>
      </c>
    </row>
    <row r="293" spans="1:8" ht="28.5" customHeight="1">
      <c r="A293" s="56" t="s">
        <v>47</v>
      </c>
      <c r="B293" s="54" t="s">
        <v>12</v>
      </c>
      <c r="C293" s="55"/>
      <c r="D293" s="33">
        <f t="shared" si="27"/>
        <v>0</v>
      </c>
      <c r="E293" s="57" t="s">
        <v>16</v>
      </c>
      <c r="F293" s="55">
        <v>23965</v>
      </c>
      <c r="G293" s="33" t="e">
        <f t="shared" si="29"/>
        <v>#DIV/0!</v>
      </c>
      <c r="H293" s="33">
        <f t="shared" si="28"/>
        <v>1.607231839085008</v>
      </c>
    </row>
    <row r="294" spans="1:8" ht="28.5" customHeight="1">
      <c r="A294" s="44" t="s">
        <v>60</v>
      </c>
      <c r="B294" s="38" t="s">
        <v>67</v>
      </c>
      <c r="C294" s="31"/>
      <c r="D294" s="33">
        <f t="shared" si="27"/>
        <v>0</v>
      </c>
      <c r="E294" s="57" t="s">
        <v>17</v>
      </c>
      <c r="F294" s="55">
        <v>22691</v>
      </c>
      <c r="G294" s="33" t="e">
        <f t="shared" si="29"/>
        <v>#DIV/0!</v>
      </c>
      <c r="H294" s="33">
        <f t="shared" si="28"/>
        <v>1.5217900129638187</v>
      </c>
    </row>
    <row r="295" spans="1:8" ht="28.5" customHeight="1">
      <c r="A295" s="34" t="s">
        <v>61</v>
      </c>
      <c r="B295" s="38" t="s">
        <v>64</v>
      </c>
      <c r="C295" s="31"/>
      <c r="D295" s="33">
        <f t="shared" si="27"/>
        <v>0</v>
      </c>
      <c r="E295" s="57" t="s">
        <v>18</v>
      </c>
      <c r="F295" s="55">
        <v>19272</v>
      </c>
      <c r="G295" s="33" t="e">
        <f t="shared" si="29"/>
        <v>#DIV/0!</v>
      </c>
      <c r="H295" s="33">
        <f t="shared" si="28"/>
        <v>1.2924920510263413</v>
      </c>
    </row>
    <row r="296" spans="1:8" ht="28.5" customHeight="1">
      <c r="A296" s="56" t="s">
        <v>51</v>
      </c>
      <c r="B296" s="54" t="s">
        <v>7</v>
      </c>
      <c r="C296" s="31">
        <v>8</v>
      </c>
      <c r="D296" s="33">
        <f t="shared" si="27"/>
        <v>17.77777777777778</v>
      </c>
      <c r="E296" s="57" t="s">
        <v>21</v>
      </c>
      <c r="F296" s="55">
        <v>17711</v>
      </c>
      <c r="G296" s="33">
        <f t="shared" si="29"/>
        <v>221287.5</v>
      </c>
      <c r="H296" s="33">
        <f t="shared" si="28"/>
        <v>1.1878023409987304</v>
      </c>
    </row>
    <row r="297" spans="1:8" ht="28.5" customHeight="1">
      <c r="A297" s="53" t="s">
        <v>37</v>
      </c>
      <c r="B297" s="54" t="s">
        <v>5</v>
      </c>
      <c r="C297" s="31">
        <v>10</v>
      </c>
      <c r="D297" s="33">
        <f t="shared" si="27"/>
        <v>22.22222222222222</v>
      </c>
      <c r="E297" s="57" t="s">
        <v>22</v>
      </c>
      <c r="F297" s="55">
        <v>17450</v>
      </c>
      <c r="G297" s="33">
        <f t="shared" si="29"/>
        <v>174400</v>
      </c>
      <c r="H297" s="33">
        <f t="shared" si="28"/>
        <v>1.170298167829476</v>
      </c>
    </row>
    <row r="298" spans="1:8" ht="28.5" customHeight="1">
      <c r="A298" s="44" t="s">
        <v>50</v>
      </c>
      <c r="B298" s="38" t="s">
        <v>22</v>
      </c>
      <c r="C298" s="31"/>
      <c r="D298" s="33">
        <f t="shared" si="27"/>
        <v>0</v>
      </c>
      <c r="E298" s="57" t="s">
        <v>23</v>
      </c>
      <c r="F298" s="55">
        <v>16069</v>
      </c>
      <c r="G298" s="33" t="e">
        <f t="shared" si="29"/>
        <v>#DIV/0!</v>
      </c>
      <c r="H298" s="33">
        <f t="shared" si="28"/>
        <v>1.077680301366868</v>
      </c>
    </row>
    <row r="299" spans="1:8" ht="28.5" customHeight="1">
      <c r="A299" s="30" t="s">
        <v>59</v>
      </c>
      <c r="B299" s="38" t="s">
        <v>68</v>
      </c>
      <c r="C299" s="31"/>
      <c r="D299" s="33">
        <f t="shared" si="27"/>
        <v>0</v>
      </c>
      <c r="E299" s="57" t="s">
        <v>24</v>
      </c>
      <c r="F299" s="55">
        <v>13112</v>
      </c>
      <c r="G299" s="33" t="e">
        <f t="shared" si="29"/>
        <v>#DIV/0!</v>
      </c>
      <c r="H299" s="33">
        <f t="shared" si="28"/>
        <v>0.879366737912899</v>
      </c>
    </row>
    <row r="300" spans="1:8" ht="28.5" customHeight="1">
      <c r="A300" s="44" t="s">
        <v>65</v>
      </c>
      <c r="B300" s="38" t="s">
        <v>66</v>
      </c>
      <c r="C300" s="31"/>
      <c r="D300" s="33">
        <f t="shared" si="27"/>
        <v>0</v>
      </c>
      <c r="E300" s="57" t="s">
        <v>25</v>
      </c>
      <c r="F300" s="55">
        <v>13089</v>
      </c>
      <c r="G300" s="33" t="e">
        <f t="shared" si="29"/>
        <v>#DIV/0!</v>
      </c>
      <c r="H300" s="33">
        <f t="shared" si="28"/>
        <v>0.8778242245684819</v>
      </c>
    </row>
    <row r="301" spans="1:8" ht="28.5" customHeight="1">
      <c r="A301" s="50" t="s">
        <v>26</v>
      </c>
      <c r="B301" s="58"/>
      <c r="C301" s="41">
        <f>SUM(C281:C300)</f>
        <v>28</v>
      </c>
      <c r="D301" s="33">
        <f t="shared" si="27"/>
        <v>62.22222222222222</v>
      </c>
      <c r="E301" s="58"/>
      <c r="F301" s="41">
        <f>SUM(F281:F300)</f>
        <v>1295208</v>
      </c>
      <c r="G301" s="33">
        <f t="shared" si="29"/>
        <v>4625642.857142857</v>
      </c>
      <c r="H301" s="33">
        <f t="shared" si="28"/>
        <v>86.86415755633695</v>
      </c>
    </row>
    <row r="302" spans="1:8" ht="28.5" customHeight="1">
      <c r="A302" s="59" t="s">
        <v>52</v>
      </c>
      <c r="B302" s="58"/>
      <c r="C302" s="42">
        <f>C303-C301</f>
        <v>17</v>
      </c>
      <c r="D302" s="33">
        <f t="shared" si="27"/>
        <v>37.77777777777778</v>
      </c>
      <c r="E302" s="58"/>
      <c r="F302" s="36">
        <f>F303-F301</f>
        <v>195865</v>
      </c>
      <c r="G302" s="33">
        <f t="shared" si="29"/>
        <v>1152047.0588235294</v>
      </c>
      <c r="H302" s="33">
        <f t="shared" si="28"/>
        <v>13.135842443663053</v>
      </c>
    </row>
    <row r="303" spans="1:8" ht="28.5" customHeight="1">
      <c r="A303" s="50" t="s">
        <v>28</v>
      </c>
      <c r="B303" s="58"/>
      <c r="C303" s="60">
        <v>45</v>
      </c>
      <c r="D303" s="33">
        <f t="shared" si="27"/>
        <v>100</v>
      </c>
      <c r="E303" s="58"/>
      <c r="F303" s="61">
        <v>1491073</v>
      </c>
      <c r="G303" s="33">
        <f t="shared" si="29"/>
        <v>3313395.5555555555</v>
      </c>
      <c r="H303" s="33">
        <f t="shared" si="28"/>
        <v>100</v>
      </c>
    </row>
    <row r="304" spans="1:8" ht="28.5" customHeight="1">
      <c r="A304" s="47"/>
      <c r="B304" s="62"/>
      <c r="C304" s="62"/>
      <c r="D304" s="62"/>
      <c r="E304" s="62"/>
      <c r="F304" s="62"/>
      <c r="G304" s="62"/>
      <c r="H304" s="62"/>
    </row>
    <row r="305" spans="1:8" ht="28.5" customHeight="1">
      <c r="A305" s="63" t="s">
        <v>32</v>
      </c>
      <c r="B305" s="62"/>
      <c r="C305" s="62"/>
      <c r="D305" s="62"/>
      <c r="E305" s="62"/>
      <c r="F305" s="62"/>
      <c r="G305" s="62"/>
      <c r="H305" s="62"/>
    </row>
    <row r="306" spans="1:8" ht="28.5" customHeight="1">
      <c r="A306" s="23"/>
      <c r="B306" s="84"/>
      <c r="C306" s="84"/>
      <c r="D306" s="84"/>
      <c r="E306" s="84"/>
      <c r="F306" s="84"/>
      <c r="G306" s="84"/>
      <c r="H306" s="84"/>
    </row>
    <row r="307" spans="1:8" ht="28.5" customHeight="1">
      <c r="A307" s="101" t="s">
        <v>34</v>
      </c>
      <c r="B307" s="101"/>
      <c r="C307" s="101"/>
      <c r="D307" s="101"/>
      <c r="E307" s="101"/>
      <c r="F307" s="101"/>
      <c r="G307" s="101"/>
      <c r="H307" s="101"/>
    </row>
    <row r="308" spans="1:8" ht="28.5" customHeight="1">
      <c r="A308" s="102" t="s">
        <v>71</v>
      </c>
      <c r="B308" s="102"/>
      <c r="C308" s="102"/>
      <c r="D308" s="102"/>
      <c r="E308" s="102"/>
      <c r="F308" s="102"/>
      <c r="G308" s="102"/>
      <c r="H308" s="102"/>
    </row>
    <row r="309" spans="1:8" ht="28.5" customHeight="1">
      <c r="A309" s="39" t="s">
        <v>36</v>
      </c>
      <c r="B309" s="51" t="s">
        <v>1</v>
      </c>
      <c r="C309" s="28">
        <v>2021</v>
      </c>
      <c r="D309" s="29" t="s">
        <v>31</v>
      </c>
      <c r="E309" s="51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4" t="s">
        <v>35</v>
      </c>
      <c r="B310" s="54" t="s">
        <v>10</v>
      </c>
      <c r="C310" s="31">
        <v>3</v>
      </c>
      <c r="D310" s="33">
        <f aca="true" t="shared" si="30" ref="D310:D332">C310/$C$332*100</f>
        <v>5.88235294117647</v>
      </c>
      <c r="E310" s="54" t="s">
        <v>4</v>
      </c>
      <c r="F310" s="31">
        <v>511590</v>
      </c>
      <c r="G310" s="33">
        <f aca="true" t="shared" si="31" ref="G310:G318">(F310-C310)/C310*100</f>
        <v>17052900</v>
      </c>
      <c r="H310" s="33">
        <f>F310/$F$332*100</f>
        <v>28.76572066679749</v>
      </c>
    </row>
    <row r="311" spans="1:8" ht="28.5" customHeight="1">
      <c r="A311" s="44" t="s">
        <v>49</v>
      </c>
      <c r="B311" s="54" t="s">
        <v>11</v>
      </c>
      <c r="C311" s="31"/>
      <c r="D311" s="33">
        <f t="shared" si="30"/>
        <v>0</v>
      </c>
      <c r="E311" s="54" t="s">
        <v>5</v>
      </c>
      <c r="F311" s="31">
        <v>145908</v>
      </c>
      <c r="G311" s="33" t="e">
        <f t="shared" si="31"/>
        <v>#DIV/0!</v>
      </c>
      <c r="H311" s="33">
        <f>F311/$F$332*100</f>
        <v>8.204125903655443</v>
      </c>
    </row>
    <row r="312" spans="1:8" ht="28.5" customHeight="1">
      <c r="A312" s="44" t="s">
        <v>43</v>
      </c>
      <c r="B312" s="54" t="s">
        <v>9</v>
      </c>
      <c r="C312" s="31"/>
      <c r="D312" s="33">
        <f t="shared" si="30"/>
        <v>0</v>
      </c>
      <c r="E312" s="54" t="s">
        <v>6</v>
      </c>
      <c r="F312" s="31">
        <v>108889</v>
      </c>
      <c r="G312" s="33" t="e">
        <f t="shared" si="31"/>
        <v>#DIV/0!</v>
      </c>
      <c r="H312" s="33">
        <f aca="true" t="shared" si="32" ref="H312:H332">F312/$F$332*100</f>
        <v>6.122618811327258</v>
      </c>
    </row>
    <row r="313" spans="1:8" ht="28.5" customHeight="1">
      <c r="A313" s="34" t="s">
        <v>42</v>
      </c>
      <c r="B313" s="54" t="s">
        <v>12</v>
      </c>
      <c r="C313" s="31">
        <v>1</v>
      </c>
      <c r="D313" s="33">
        <f t="shared" si="30"/>
        <v>1.9607843137254901</v>
      </c>
      <c r="E313" s="54" t="s">
        <v>7</v>
      </c>
      <c r="F313" s="31">
        <v>93482</v>
      </c>
      <c r="G313" s="33">
        <f t="shared" si="31"/>
        <v>9348100</v>
      </c>
      <c r="H313" s="33">
        <f t="shared" si="32"/>
        <v>5.256312866501619</v>
      </c>
    </row>
    <row r="314" spans="1:8" ht="28.5" customHeight="1">
      <c r="A314" s="44" t="s">
        <v>46</v>
      </c>
      <c r="B314" s="54" t="s">
        <v>6</v>
      </c>
      <c r="C314" s="31">
        <v>9</v>
      </c>
      <c r="D314" s="33">
        <f t="shared" si="30"/>
        <v>17.647058823529413</v>
      </c>
      <c r="E314" s="54" t="s">
        <v>10</v>
      </c>
      <c r="F314" s="31">
        <v>91357</v>
      </c>
      <c r="G314" s="33">
        <f t="shared" si="31"/>
        <v>1014977.7777777778</v>
      </c>
      <c r="H314" s="33">
        <f t="shared" si="32"/>
        <v>5.136828208050623</v>
      </c>
    </row>
    <row r="315" spans="1:8" ht="28.5" customHeight="1">
      <c r="A315" s="34" t="s">
        <v>44</v>
      </c>
      <c r="B315" s="57" t="s">
        <v>15</v>
      </c>
      <c r="C315" s="31"/>
      <c r="D315" s="33">
        <f t="shared" si="30"/>
        <v>0</v>
      </c>
      <c r="E315" s="54" t="s">
        <v>8</v>
      </c>
      <c r="F315" s="31">
        <v>88433</v>
      </c>
      <c r="G315" s="33" t="e">
        <f t="shared" si="31"/>
        <v>#DIV/0!</v>
      </c>
      <c r="H315" s="33">
        <f t="shared" si="32"/>
        <v>4.972417318022053</v>
      </c>
    </row>
    <row r="316" spans="1:8" ht="28.5" customHeight="1">
      <c r="A316" s="44" t="s">
        <v>45</v>
      </c>
      <c r="B316" s="57" t="s">
        <v>16</v>
      </c>
      <c r="C316" s="31"/>
      <c r="D316" s="33">
        <f t="shared" si="30"/>
        <v>0</v>
      </c>
      <c r="E316" s="54" t="s">
        <v>12</v>
      </c>
      <c r="F316" s="31">
        <v>85107</v>
      </c>
      <c r="G316" s="33" t="e">
        <f t="shared" si="31"/>
        <v>#DIV/0!</v>
      </c>
      <c r="H316" s="33">
        <f t="shared" si="32"/>
        <v>4.785402742018284</v>
      </c>
    </row>
    <row r="317" spans="1:8" ht="28.5" customHeight="1">
      <c r="A317" s="34" t="s">
        <v>39</v>
      </c>
      <c r="B317" s="57" t="s">
        <v>13</v>
      </c>
      <c r="C317" s="31"/>
      <c r="D317" s="33">
        <f t="shared" si="30"/>
        <v>0</v>
      </c>
      <c r="E317" s="54" t="s">
        <v>11</v>
      </c>
      <c r="F317" s="31">
        <v>67670</v>
      </c>
      <c r="G317" s="33" t="e">
        <f t="shared" si="31"/>
        <v>#DIV/0!</v>
      </c>
      <c r="H317" s="33">
        <f>F317/$F$332*100</f>
        <v>3.804953805825341</v>
      </c>
    </row>
    <row r="318" spans="1:8" ht="28.5" customHeight="1">
      <c r="A318" s="44" t="s">
        <v>41</v>
      </c>
      <c r="B318" s="54" t="s">
        <v>14</v>
      </c>
      <c r="C318" s="31"/>
      <c r="D318" s="33">
        <f t="shared" si="30"/>
        <v>0</v>
      </c>
      <c r="E318" s="54" t="s">
        <v>9</v>
      </c>
      <c r="F318" s="31">
        <v>48922</v>
      </c>
      <c r="G318" s="33" t="e">
        <f t="shared" si="31"/>
        <v>#DIV/0!</v>
      </c>
      <c r="H318" s="33">
        <f>F318/$F$332*100</f>
        <v>2.750789863877454</v>
      </c>
    </row>
    <row r="319" spans="1:8" ht="28.5" customHeight="1">
      <c r="A319" s="44" t="s">
        <v>55</v>
      </c>
      <c r="B319" s="57" t="s">
        <v>17</v>
      </c>
      <c r="C319" s="31"/>
      <c r="D319" s="33">
        <f t="shared" si="30"/>
        <v>0</v>
      </c>
      <c r="E319" s="54" t="s">
        <v>14</v>
      </c>
      <c r="F319" s="31">
        <v>48610</v>
      </c>
      <c r="G319" s="33" t="e">
        <f aca="true" t="shared" si="33" ref="G319:G325">(F318-C319)/C319*100</f>
        <v>#DIV/0!</v>
      </c>
      <c r="H319" s="33">
        <f aca="true" t="shared" si="34" ref="H319:H325">F318/$F$332*100</f>
        <v>2.750789863877454</v>
      </c>
    </row>
    <row r="320" spans="1:8" ht="28.5" customHeight="1">
      <c r="A320" s="44" t="s">
        <v>47</v>
      </c>
      <c r="B320" s="54" t="s">
        <v>8</v>
      </c>
      <c r="C320" s="31">
        <v>3</v>
      </c>
      <c r="D320" s="33">
        <f t="shared" si="30"/>
        <v>5.88235294117647</v>
      </c>
      <c r="E320" s="57" t="s">
        <v>13</v>
      </c>
      <c r="F320" s="31">
        <v>38329</v>
      </c>
      <c r="G320" s="33">
        <f t="shared" si="33"/>
        <v>1620233.3333333335</v>
      </c>
      <c r="H320" s="33">
        <f t="shared" si="34"/>
        <v>2.7332467046131197</v>
      </c>
    </row>
    <row r="321" spans="1:8" ht="28.5" customHeight="1">
      <c r="A321" s="44" t="s">
        <v>58</v>
      </c>
      <c r="B321" s="57" t="s">
        <v>24</v>
      </c>
      <c r="C321" s="31"/>
      <c r="D321" s="33">
        <f t="shared" si="30"/>
        <v>0</v>
      </c>
      <c r="E321" s="57" t="s">
        <v>15</v>
      </c>
      <c r="F321" s="31">
        <v>34966</v>
      </c>
      <c r="G321" s="33" t="e">
        <f t="shared" si="33"/>
        <v>#DIV/0!</v>
      </c>
      <c r="H321" s="33">
        <f t="shared" si="34"/>
        <v>2.1551658700085636</v>
      </c>
    </row>
    <row r="322" spans="1:8" ht="28.5" customHeight="1">
      <c r="A322" s="44" t="s">
        <v>20</v>
      </c>
      <c r="B322" s="57" t="s">
        <v>21</v>
      </c>
      <c r="C322" s="64"/>
      <c r="D322" s="33">
        <f t="shared" si="30"/>
        <v>0</v>
      </c>
      <c r="E322" s="57" t="s">
        <v>16</v>
      </c>
      <c r="F322" s="31">
        <v>33557</v>
      </c>
      <c r="G322" s="33" t="e">
        <f t="shared" si="33"/>
        <v>#DIV/0!</v>
      </c>
      <c r="H322" s="33">
        <f t="shared" si="34"/>
        <v>1.9660708552458823</v>
      </c>
    </row>
    <row r="323" spans="1:8" ht="28.5" customHeight="1">
      <c r="A323" s="44" t="s">
        <v>60</v>
      </c>
      <c r="B323" s="38" t="s">
        <v>67</v>
      </c>
      <c r="C323" s="31"/>
      <c r="D323" s="33">
        <f t="shared" si="30"/>
        <v>0</v>
      </c>
      <c r="E323" s="57" t="s">
        <v>17</v>
      </c>
      <c r="F323" s="31">
        <v>25051</v>
      </c>
      <c r="G323" s="33" t="e">
        <f t="shared" si="33"/>
        <v>#DIV/0!</v>
      </c>
      <c r="H323" s="33">
        <f t="shared" si="34"/>
        <v>1.8868454981835519</v>
      </c>
    </row>
    <row r="324" spans="1:8" ht="28.5" customHeight="1">
      <c r="A324" s="44" t="s">
        <v>51</v>
      </c>
      <c r="B324" s="54" t="s">
        <v>7</v>
      </c>
      <c r="C324" s="31">
        <v>8</v>
      </c>
      <c r="D324" s="33">
        <f t="shared" si="30"/>
        <v>15.686274509803921</v>
      </c>
      <c r="E324" s="57" t="s">
        <v>18</v>
      </c>
      <c r="F324" s="31">
        <v>23482</v>
      </c>
      <c r="G324" s="33">
        <f t="shared" si="33"/>
        <v>313037.5</v>
      </c>
      <c r="H324" s="33">
        <f t="shared" si="34"/>
        <v>1.40856949593218</v>
      </c>
    </row>
    <row r="325" spans="1:8" ht="28.5" customHeight="1">
      <c r="A325" s="34" t="s">
        <v>37</v>
      </c>
      <c r="B325" s="54" t="s">
        <v>5</v>
      </c>
      <c r="C325" s="31">
        <v>10</v>
      </c>
      <c r="D325" s="33">
        <f t="shared" si="30"/>
        <v>19.607843137254903</v>
      </c>
      <c r="E325" s="57" t="s">
        <v>21</v>
      </c>
      <c r="F325" s="64">
        <v>22569</v>
      </c>
      <c r="G325" s="33">
        <f t="shared" si="33"/>
        <v>234719.99999999997</v>
      </c>
      <c r="H325" s="33">
        <f t="shared" si="34"/>
        <v>1.3203476469394215</v>
      </c>
    </row>
    <row r="326" spans="1:8" ht="28.5" customHeight="1">
      <c r="A326" s="34" t="s">
        <v>61</v>
      </c>
      <c r="B326" s="38" t="s">
        <v>64</v>
      </c>
      <c r="C326" s="31"/>
      <c r="D326" s="33">
        <f t="shared" si="30"/>
        <v>0</v>
      </c>
      <c r="E326" s="57" t="s">
        <v>22</v>
      </c>
      <c r="F326" s="31">
        <v>22183</v>
      </c>
      <c r="G326" s="33" t="e">
        <f>(F326-C326)/C326*100</f>
        <v>#DIV/0!</v>
      </c>
      <c r="H326" s="33">
        <f>F326/$F$332*100</f>
        <v>1.2473073780792603</v>
      </c>
    </row>
    <row r="327" spans="1:8" ht="28.5" customHeight="1">
      <c r="A327" s="44" t="s">
        <v>50</v>
      </c>
      <c r="B327" s="38" t="s">
        <v>22</v>
      </c>
      <c r="C327" s="31"/>
      <c r="D327" s="33">
        <f t="shared" si="30"/>
        <v>0</v>
      </c>
      <c r="E327" s="57" t="s">
        <v>23</v>
      </c>
      <c r="F327" s="31">
        <v>20147</v>
      </c>
      <c r="G327" s="33" t="e">
        <f aca="true" t="shared" si="35" ref="G327:G332">(F327-C327)/C327*100</f>
        <v>#DIV/0!</v>
      </c>
      <c r="H327" s="33">
        <f t="shared" si="32"/>
        <v>1.1328270182645654</v>
      </c>
    </row>
    <row r="328" spans="1:8" ht="28.5" customHeight="1">
      <c r="A328" s="44" t="s">
        <v>72</v>
      </c>
      <c r="B328" s="57" t="s">
        <v>4</v>
      </c>
      <c r="C328" s="31">
        <v>16</v>
      </c>
      <c r="D328" s="33">
        <f t="shared" si="30"/>
        <v>31.372549019607842</v>
      </c>
      <c r="E328" s="57" t="s">
        <v>24</v>
      </c>
      <c r="F328" s="31">
        <v>14818</v>
      </c>
      <c r="G328" s="33">
        <f t="shared" si="35"/>
        <v>92512.5</v>
      </c>
      <c r="H328" s="33">
        <f t="shared" si="32"/>
        <v>0.8331876089067519</v>
      </c>
    </row>
    <row r="329" spans="1:8" ht="28.5" customHeight="1">
      <c r="A329" s="30" t="s">
        <v>59</v>
      </c>
      <c r="B329" s="38" t="s">
        <v>68</v>
      </c>
      <c r="C329" s="31"/>
      <c r="D329" s="33">
        <f t="shared" si="30"/>
        <v>0</v>
      </c>
      <c r="E329" s="38" t="s">
        <v>25</v>
      </c>
      <c r="F329" s="31">
        <v>14757</v>
      </c>
      <c r="G329" s="33" t="e">
        <f t="shared" si="35"/>
        <v>#DIV/0!</v>
      </c>
      <c r="H329" s="33">
        <f>F329/$F$332*100</f>
        <v>0.8297576963582763</v>
      </c>
    </row>
    <row r="330" spans="1:8" ht="28.5" customHeight="1">
      <c r="A330" s="39" t="s">
        <v>26</v>
      </c>
      <c r="B330" s="40"/>
      <c r="C330" s="41">
        <f>SUM(C310:C329)</f>
        <v>50</v>
      </c>
      <c r="D330" s="33">
        <f t="shared" si="30"/>
        <v>98.0392156862745</v>
      </c>
      <c r="E330" s="40"/>
      <c r="F330" s="41">
        <f>SUM(F310:F329)</f>
        <v>1539827</v>
      </c>
      <c r="G330" s="35">
        <f t="shared" si="35"/>
        <v>3079554</v>
      </c>
      <c r="H330" s="33">
        <f t="shared" si="32"/>
        <v>86.58150737346855</v>
      </c>
    </row>
    <row r="331" spans="1:8" ht="28.5" customHeight="1">
      <c r="A331" s="46" t="s">
        <v>52</v>
      </c>
      <c r="B331" s="40"/>
      <c r="C331" s="42">
        <f>C332-C330</f>
        <v>1</v>
      </c>
      <c r="D331" s="33">
        <f t="shared" si="30"/>
        <v>1.9607843137254901</v>
      </c>
      <c r="E331" s="40"/>
      <c r="F331" s="42">
        <f>F332-F330</f>
        <v>238644</v>
      </c>
      <c r="G331" s="35">
        <f t="shared" si="35"/>
        <v>23864300</v>
      </c>
      <c r="H331" s="33">
        <f t="shared" si="32"/>
        <v>13.418492626531442</v>
      </c>
    </row>
    <row r="332" spans="1:8" ht="28.5" customHeight="1">
      <c r="A332" s="39" t="s">
        <v>28</v>
      </c>
      <c r="B332" s="40"/>
      <c r="C332" s="37">
        <v>51</v>
      </c>
      <c r="D332" s="33">
        <f t="shared" si="30"/>
        <v>100</v>
      </c>
      <c r="E332" s="40"/>
      <c r="F332" s="37">
        <v>1778471</v>
      </c>
      <c r="G332" s="35">
        <f t="shared" si="35"/>
        <v>3487098.039215686</v>
      </c>
      <c r="H332" s="33">
        <f t="shared" si="32"/>
        <v>100</v>
      </c>
    </row>
    <row r="333" spans="1:8" ht="28.5" customHeight="1">
      <c r="A333" s="43"/>
      <c r="B333" s="84"/>
      <c r="C333" s="84"/>
      <c r="D333" s="84"/>
      <c r="E333" s="84"/>
      <c r="F333" s="84"/>
      <c r="G333" s="84"/>
      <c r="H333" s="84"/>
    </row>
    <row r="334" spans="1:8" ht="28.5" customHeight="1">
      <c r="A334" s="23" t="s">
        <v>32</v>
      </c>
      <c r="B334" s="84"/>
      <c r="C334" s="84"/>
      <c r="D334" s="84"/>
      <c r="E334" s="84"/>
      <c r="F334" s="84"/>
      <c r="G334" s="84"/>
      <c r="H334" s="84"/>
    </row>
    <row r="335" spans="1:8" ht="28.5" customHeight="1">
      <c r="A335" s="23"/>
      <c r="B335" s="84"/>
      <c r="C335" s="84"/>
      <c r="D335" s="84"/>
      <c r="E335" s="84"/>
      <c r="F335" s="84"/>
      <c r="G335" s="84"/>
      <c r="H335" s="84"/>
    </row>
    <row r="336" spans="1:8" ht="28.5" customHeight="1">
      <c r="A336" s="23"/>
      <c r="B336" s="84"/>
      <c r="C336" s="84"/>
      <c r="D336" s="84"/>
      <c r="E336" s="84"/>
      <c r="F336" s="84"/>
      <c r="G336" s="84"/>
      <c r="H336" s="84"/>
    </row>
    <row r="337" spans="1:8" ht="28.5" customHeight="1">
      <c r="A337" s="23"/>
      <c r="B337" s="84"/>
      <c r="C337" s="84"/>
      <c r="D337" s="84"/>
      <c r="E337" s="84"/>
      <c r="F337" s="84"/>
      <c r="G337" s="84"/>
      <c r="H337" s="84"/>
    </row>
    <row r="338" spans="1:8" ht="28.5" customHeight="1">
      <c r="A338" s="23"/>
      <c r="B338" s="84"/>
      <c r="C338" s="84"/>
      <c r="D338" s="84"/>
      <c r="E338" s="84"/>
      <c r="F338" s="84"/>
      <c r="G338" s="84"/>
      <c r="H338" s="84"/>
    </row>
    <row r="339" spans="1:8" ht="28.5" customHeight="1">
      <c r="A339" s="101" t="s">
        <v>34</v>
      </c>
      <c r="B339" s="101"/>
      <c r="C339" s="101"/>
      <c r="D339" s="101"/>
      <c r="E339" s="101"/>
      <c r="F339" s="101"/>
      <c r="G339" s="101"/>
      <c r="H339" s="101"/>
    </row>
    <row r="340" spans="1:8" ht="28.5" customHeight="1">
      <c r="A340" s="103" t="s">
        <v>73</v>
      </c>
      <c r="B340" s="103"/>
      <c r="C340" s="103"/>
      <c r="D340" s="103"/>
      <c r="E340" s="103"/>
      <c r="F340" s="103"/>
      <c r="G340" s="103"/>
      <c r="H340" s="103"/>
    </row>
    <row r="341" spans="1:8" ht="28.5" customHeight="1">
      <c r="A341" s="39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4" t="s">
        <v>35</v>
      </c>
      <c r="B342" s="54" t="s">
        <v>10</v>
      </c>
      <c r="C342" s="31">
        <v>3</v>
      </c>
      <c r="D342" s="33">
        <f>C342/$C$364*100</f>
        <v>5.88235294117647</v>
      </c>
      <c r="E342" s="54" t="s">
        <v>4</v>
      </c>
      <c r="F342" s="31">
        <v>605955</v>
      </c>
      <c r="G342" s="33">
        <f aca="true" t="shared" si="36" ref="G342:G364">(F342-C342)/C342*100</f>
        <v>20198400</v>
      </c>
      <c r="H342" s="33">
        <f>F342/$F$364*100</f>
        <v>28.108817964260187</v>
      </c>
    </row>
    <row r="343" spans="1:8" ht="28.5" customHeight="1">
      <c r="A343" s="44" t="s">
        <v>49</v>
      </c>
      <c r="B343" s="54" t="s">
        <v>12</v>
      </c>
      <c r="C343" s="31"/>
      <c r="D343" s="33">
        <f aca="true" t="shared" si="37" ref="D343:D361">C343/$C$364*100</f>
        <v>0</v>
      </c>
      <c r="E343" s="54" t="s">
        <v>5</v>
      </c>
      <c r="F343" s="31">
        <v>181888</v>
      </c>
      <c r="G343" s="33" t="e">
        <f t="shared" si="36"/>
        <v>#DIV/0!</v>
      </c>
      <c r="H343" s="33">
        <f aca="true" t="shared" si="38" ref="H343:H364">F343/$F$364*100</f>
        <v>8.437353733995687</v>
      </c>
    </row>
    <row r="344" spans="1:8" ht="28.5" customHeight="1">
      <c r="A344" s="44" t="s">
        <v>42</v>
      </c>
      <c r="B344" s="54" t="s">
        <v>12</v>
      </c>
      <c r="C344" s="31">
        <v>1</v>
      </c>
      <c r="D344" s="33">
        <f t="shared" si="37"/>
        <v>1.9607843137254901</v>
      </c>
      <c r="E344" s="54" t="s">
        <v>6</v>
      </c>
      <c r="F344" s="31">
        <v>129088</v>
      </c>
      <c r="G344" s="33">
        <f t="shared" si="36"/>
        <v>12908700</v>
      </c>
      <c r="H344" s="33">
        <f t="shared" si="38"/>
        <v>5.988086728173575</v>
      </c>
    </row>
    <row r="345" spans="1:8" ht="28.5" customHeight="1">
      <c r="A345" s="44" t="s">
        <v>43</v>
      </c>
      <c r="B345" s="54" t="s">
        <v>11</v>
      </c>
      <c r="C345" s="31"/>
      <c r="D345" s="33">
        <f t="shared" si="37"/>
        <v>0</v>
      </c>
      <c r="E345" s="54" t="s">
        <v>7</v>
      </c>
      <c r="F345" s="31">
        <v>126893</v>
      </c>
      <c r="G345" s="33" t="e">
        <f t="shared" si="36"/>
        <v>#DIV/0!</v>
      </c>
      <c r="H345" s="33">
        <f t="shared" si="38"/>
        <v>5.8862658744277505</v>
      </c>
    </row>
    <row r="346" spans="1:8" ht="28.5" customHeight="1">
      <c r="A346" s="44" t="s">
        <v>46</v>
      </c>
      <c r="B346" s="54" t="s">
        <v>6</v>
      </c>
      <c r="C346" s="31">
        <v>9</v>
      </c>
      <c r="D346" s="33">
        <f t="shared" si="37"/>
        <v>17.647058823529413</v>
      </c>
      <c r="E346" s="54" t="s">
        <v>10</v>
      </c>
      <c r="F346" s="31">
        <v>108132</v>
      </c>
      <c r="G346" s="33">
        <f t="shared" si="36"/>
        <v>1201366.6666666665</v>
      </c>
      <c r="H346" s="33">
        <f t="shared" si="38"/>
        <v>5.015987497605239</v>
      </c>
    </row>
    <row r="347" spans="1:8" ht="28.5" customHeight="1">
      <c r="A347" s="34" t="s">
        <v>44</v>
      </c>
      <c r="B347" s="57" t="s">
        <v>13</v>
      </c>
      <c r="C347" s="31"/>
      <c r="D347" s="33">
        <f t="shared" si="37"/>
        <v>0</v>
      </c>
      <c r="E347" s="54" t="s">
        <v>8</v>
      </c>
      <c r="F347" s="31">
        <v>95510</v>
      </c>
      <c r="G347" s="33" t="e">
        <f t="shared" si="36"/>
        <v>#DIV/0!</v>
      </c>
      <c r="H347" s="33">
        <f t="shared" si="38"/>
        <v>4.430482797842233</v>
      </c>
    </row>
    <row r="348" spans="1:8" ht="28.5" customHeight="1">
      <c r="A348" s="34" t="s">
        <v>45</v>
      </c>
      <c r="B348" s="57" t="s">
        <v>15</v>
      </c>
      <c r="C348" s="31"/>
      <c r="D348" s="33">
        <f t="shared" si="37"/>
        <v>0</v>
      </c>
      <c r="E348" s="54" t="s">
        <v>12</v>
      </c>
      <c r="F348" s="31">
        <v>94516</v>
      </c>
      <c r="G348" s="33" t="e">
        <f t="shared" si="36"/>
        <v>#DIV/0!</v>
      </c>
      <c r="H348" s="33">
        <f t="shared" si="38"/>
        <v>4.384373490952324</v>
      </c>
    </row>
    <row r="349" spans="1:8" ht="28.5" customHeight="1">
      <c r="A349" s="44" t="s">
        <v>39</v>
      </c>
      <c r="B349" s="54" t="s">
        <v>14</v>
      </c>
      <c r="C349" s="31"/>
      <c r="D349" s="33">
        <f t="shared" si="37"/>
        <v>0</v>
      </c>
      <c r="E349" s="54" t="s">
        <v>12</v>
      </c>
      <c r="F349" s="31">
        <v>91058</v>
      </c>
      <c r="G349" s="33" t="e">
        <f t="shared" si="36"/>
        <v>#DIV/0!</v>
      </c>
      <c r="H349" s="33">
        <f t="shared" si="38"/>
        <v>4.22396505712405</v>
      </c>
    </row>
    <row r="350" spans="1:8" ht="28.5" customHeight="1">
      <c r="A350" s="44" t="s">
        <v>41</v>
      </c>
      <c r="B350" s="54" t="s">
        <v>9</v>
      </c>
      <c r="C350" s="31"/>
      <c r="D350" s="33">
        <f>C350/$C$364*100</f>
        <v>0</v>
      </c>
      <c r="E350" s="54" t="s">
        <v>11</v>
      </c>
      <c r="F350" s="31">
        <v>63037</v>
      </c>
      <c r="G350" s="33" t="e">
        <f>(F350-C350)/C350*100</f>
        <v>#DIV/0!</v>
      </c>
      <c r="H350" s="33">
        <f>F350/$F$364*100</f>
        <v>2.924137201628948</v>
      </c>
    </row>
    <row r="351" spans="1:8" ht="28.5" customHeight="1">
      <c r="A351" s="44" t="s">
        <v>47</v>
      </c>
      <c r="B351" s="54" t="s">
        <v>8</v>
      </c>
      <c r="C351" s="31">
        <v>3</v>
      </c>
      <c r="D351" s="33">
        <f>C351/$C$364*100</f>
        <v>5.88235294117647</v>
      </c>
      <c r="E351" s="54" t="s">
        <v>9</v>
      </c>
      <c r="F351" s="31">
        <v>58031</v>
      </c>
      <c r="G351" s="33">
        <f>(F351-C351)/C351*100</f>
        <v>1934266.6666666667</v>
      </c>
      <c r="H351" s="33">
        <f>F351/$F$364*100</f>
        <v>2.6919207124027076</v>
      </c>
    </row>
    <row r="352" spans="1:8" ht="28.5" customHeight="1">
      <c r="A352" s="44" t="s">
        <v>55</v>
      </c>
      <c r="B352" s="57" t="s">
        <v>16</v>
      </c>
      <c r="C352" s="31"/>
      <c r="D352" s="33">
        <f>C352/$C$364*100</f>
        <v>0</v>
      </c>
      <c r="E352" s="54" t="s">
        <v>14</v>
      </c>
      <c r="F352" s="31">
        <v>55730</v>
      </c>
      <c r="G352" s="33" t="e">
        <f>(F352-C352)/C352*100</f>
        <v>#DIV/0!</v>
      </c>
      <c r="H352" s="33">
        <f>F352/$F$364*100</f>
        <v>2.5851827695921643</v>
      </c>
    </row>
    <row r="353" spans="1:8" ht="28.5" customHeight="1">
      <c r="A353" s="44" t="s">
        <v>58</v>
      </c>
      <c r="B353" s="57" t="s">
        <v>23</v>
      </c>
      <c r="C353" s="31"/>
      <c r="D353" s="33">
        <f>C353/$C$364*100</f>
        <v>0</v>
      </c>
      <c r="E353" s="57" t="s">
        <v>13</v>
      </c>
      <c r="F353" s="31">
        <v>39289</v>
      </c>
      <c r="G353" s="33" t="e">
        <f>(F353-C353)/C353*100</f>
        <v>#DIV/0!</v>
      </c>
      <c r="H353" s="33">
        <f>F353/$F$364*100</f>
        <v>1.82252370060123</v>
      </c>
    </row>
    <row r="354" spans="1:8" ht="28.5" customHeight="1">
      <c r="A354" s="44" t="s">
        <v>20</v>
      </c>
      <c r="B354" s="57" t="s">
        <v>18</v>
      </c>
      <c r="C354" s="31"/>
      <c r="D354" s="33">
        <f>C354/$C$364*100</f>
        <v>0</v>
      </c>
      <c r="E354" s="57" t="s">
        <v>15</v>
      </c>
      <c r="F354" s="31">
        <v>38674</v>
      </c>
      <c r="G354" s="33" t="e">
        <f>(F354-C354)/C354*100</f>
        <v>#DIV/0!</v>
      </c>
      <c r="H354" s="33">
        <f>F354/$F$364*100</f>
        <v>1.7939953064993248</v>
      </c>
    </row>
    <row r="355" spans="1:8" ht="28.5" customHeight="1">
      <c r="A355" s="34" t="s">
        <v>37</v>
      </c>
      <c r="B355" s="54" t="s">
        <v>5</v>
      </c>
      <c r="C355" s="31">
        <v>10</v>
      </c>
      <c r="D355" s="33">
        <f t="shared" si="37"/>
        <v>19.607843137254903</v>
      </c>
      <c r="E355" s="57" t="s">
        <v>16</v>
      </c>
      <c r="F355" s="31">
        <v>33087</v>
      </c>
      <c r="G355" s="33">
        <f t="shared" si="36"/>
        <v>330770</v>
      </c>
      <c r="H355" s="33">
        <f t="shared" si="38"/>
        <v>1.534827602682504</v>
      </c>
    </row>
    <row r="356" spans="1:8" ht="28.5" customHeight="1">
      <c r="A356" s="44" t="s">
        <v>51</v>
      </c>
      <c r="B356" s="54" t="s">
        <v>7</v>
      </c>
      <c r="C356" s="31">
        <v>8</v>
      </c>
      <c r="D356" s="33">
        <f t="shared" si="37"/>
        <v>15.686274509803921</v>
      </c>
      <c r="E356" s="57" t="s">
        <v>17</v>
      </c>
      <c r="F356" s="31">
        <v>30559</v>
      </c>
      <c r="G356" s="33">
        <f t="shared" si="36"/>
        <v>381887.5</v>
      </c>
      <c r="H356" s="33">
        <f t="shared" si="38"/>
        <v>1.4175596672522333</v>
      </c>
    </row>
    <row r="357" spans="1:8" ht="28.5" customHeight="1">
      <c r="A357" s="44" t="s">
        <v>60</v>
      </c>
      <c r="B357" s="38" t="s">
        <v>67</v>
      </c>
      <c r="C357" s="31"/>
      <c r="D357" s="33">
        <f t="shared" si="37"/>
        <v>0</v>
      </c>
      <c r="E357" s="57" t="s">
        <v>18</v>
      </c>
      <c r="F357" s="31">
        <v>27729</v>
      </c>
      <c r="G357" s="33" t="e">
        <f t="shared" si="36"/>
        <v>#DIV/0!</v>
      </c>
      <c r="H357" s="33">
        <f t="shared" si="38"/>
        <v>1.286282666750783</v>
      </c>
    </row>
    <row r="358" spans="1:8" ht="28.5" customHeight="1">
      <c r="A358" s="34" t="s">
        <v>61</v>
      </c>
      <c r="B358" s="38" t="s">
        <v>64</v>
      </c>
      <c r="C358" s="31"/>
      <c r="D358" s="33">
        <f t="shared" si="37"/>
        <v>0</v>
      </c>
      <c r="E358" s="57" t="s">
        <v>21</v>
      </c>
      <c r="F358" s="31">
        <v>24843</v>
      </c>
      <c r="G358" s="33" t="e">
        <f t="shared" si="36"/>
        <v>#DIV/0!</v>
      </c>
      <c r="H358" s="33">
        <f t="shared" si="38"/>
        <v>1.1524079588189151</v>
      </c>
    </row>
    <row r="359" spans="1:8" ht="28.5" customHeight="1">
      <c r="A359" s="44" t="s">
        <v>50</v>
      </c>
      <c r="B359" s="57" t="s">
        <v>21</v>
      </c>
      <c r="C359" s="31"/>
      <c r="D359" s="33">
        <f t="shared" si="37"/>
        <v>0</v>
      </c>
      <c r="E359" s="57" t="s">
        <v>23</v>
      </c>
      <c r="F359" s="31">
        <v>24329</v>
      </c>
      <c r="G359" s="33" t="e">
        <f t="shared" si="36"/>
        <v>#DIV/0!</v>
      </c>
      <c r="H359" s="33">
        <f t="shared" si="38"/>
        <v>1.1285647156182985</v>
      </c>
    </row>
    <row r="360" spans="1:8" ht="28.5" customHeight="1">
      <c r="A360" s="44" t="s">
        <v>38</v>
      </c>
      <c r="B360" s="54" t="s">
        <v>4</v>
      </c>
      <c r="C360" s="31">
        <v>16</v>
      </c>
      <c r="D360" s="33">
        <f t="shared" si="37"/>
        <v>31.372549019607842</v>
      </c>
      <c r="E360" s="57" t="s">
        <v>24</v>
      </c>
      <c r="F360" s="31">
        <v>20021</v>
      </c>
      <c r="G360" s="33">
        <f t="shared" si="36"/>
        <v>125031.25</v>
      </c>
      <c r="H360" s="33">
        <f t="shared" si="38"/>
        <v>0.9287267940069035</v>
      </c>
    </row>
    <row r="361" spans="1:8" ht="28.5" customHeight="1">
      <c r="A361" s="44" t="s">
        <v>62</v>
      </c>
      <c r="B361" s="57" t="s">
        <v>74</v>
      </c>
      <c r="C361" s="31"/>
      <c r="D361" s="33">
        <f t="shared" si="37"/>
        <v>0</v>
      </c>
      <c r="E361" s="57" t="s">
        <v>25</v>
      </c>
      <c r="F361" s="31">
        <v>17601</v>
      </c>
      <c r="G361" s="33" t="e">
        <f t="shared" si="36"/>
        <v>#DIV/0!</v>
      </c>
      <c r="H361" s="33">
        <f t="shared" si="38"/>
        <v>0.8164687229067232</v>
      </c>
    </row>
    <row r="362" spans="1:8" ht="28.5" customHeight="1">
      <c r="A362" s="39" t="s">
        <v>26</v>
      </c>
      <c r="B362" s="40"/>
      <c r="C362" s="41">
        <f>SUM(C342:C361)</f>
        <v>50</v>
      </c>
      <c r="D362" s="33">
        <f>C362/$C$364*100</f>
        <v>98.0392156862745</v>
      </c>
      <c r="E362" s="40"/>
      <c r="F362" s="41">
        <f>SUM(F342:F361)</f>
        <v>1865970</v>
      </c>
      <c r="G362" s="33">
        <f t="shared" si="36"/>
        <v>3731840</v>
      </c>
      <c r="H362" s="33">
        <f t="shared" si="38"/>
        <v>86.55793096314179</v>
      </c>
    </row>
    <row r="363" spans="1:8" ht="28.5" customHeight="1">
      <c r="A363" s="46" t="s">
        <v>52</v>
      </c>
      <c r="B363" s="40"/>
      <c r="C363" s="42">
        <f>C364-C362</f>
        <v>1</v>
      </c>
      <c r="D363" s="33">
        <f>C363/$C$364*100</f>
        <v>1.9607843137254901</v>
      </c>
      <c r="E363" s="40"/>
      <c r="F363" s="42">
        <f>F364-F362</f>
        <v>289777</v>
      </c>
      <c r="G363" s="33">
        <f t="shared" si="36"/>
        <v>28977600</v>
      </c>
      <c r="H363" s="33">
        <f t="shared" si="38"/>
        <v>13.44206903685822</v>
      </c>
    </row>
    <row r="364" spans="1:8" ht="28.5" customHeight="1">
      <c r="A364" s="39" t="s">
        <v>28</v>
      </c>
      <c r="B364" s="40"/>
      <c r="C364" s="37">
        <v>51</v>
      </c>
      <c r="D364" s="33">
        <f>D362+D363</f>
        <v>99.99999999999999</v>
      </c>
      <c r="E364" s="40"/>
      <c r="F364" s="37">
        <v>2155747</v>
      </c>
      <c r="G364" s="33">
        <f t="shared" si="36"/>
        <v>4226854.901960785</v>
      </c>
      <c r="H364" s="33">
        <f t="shared" si="38"/>
        <v>100</v>
      </c>
    </row>
    <row r="365" spans="1:8" ht="28.5" customHeight="1">
      <c r="A365" s="43"/>
      <c r="B365" s="84"/>
      <c r="C365" s="84"/>
      <c r="D365" s="84"/>
      <c r="E365" s="84"/>
      <c r="F365" s="84"/>
      <c r="G365" s="84"/>
      <c r="H365" s="84"/>
    </row>
    <row r="366" spans="1:8" ht="28.5" customHeight="1">
      <c r="A366" s="23" t="s">
        <v>32</v>
      </c>
      <c r="B366" s="84"/>
      <c r="C366" s="84"/>
      <c r="D366" s="84"/>
      <c r="E366" s="84"/>
      <c r="F366" s="84"/>
      <c r="G366" s="84"/>
      <c r="H366" s="84"/>
    </row>
    <row r="367" spans="1:8" ht="28.5" customHeight="1">
      <c r="A367" s="23"/>
      <c r="B367" s="84"/>
      <c r="C367" s="84"/>
      <c r="D367" s="84"/>
      <c r="E367" s="84"/>
      <c r="F367" s="84"/>
      <c r="G367" s="84"/>
      <c r="H367" s="84"/>
    </row>
    <row r="368" spans="1:8" ht="15.75">
      <c r="A368" s="23"/>
      <c r="B368" s="84"/>
      <c r="C368" s="84"/>
      <c r="D368" s="84"/>
      <c r="E368" s="84"/>
      <c r="F368" s="84"/>
      <c r="G368" s="84"/>
      <c r="H368" s="84"/>
    </row>
    <row r="369" spans="1:8" ht="15.75">
      <c r="A369" s="101"/>
      <c r="B369" s="101"/>
      <c r="C369" s="101"/>
      <c r="D369" s="101"/>
      <c r="E369" s="101"/>
      <c r="F369" s="101"/>
      <c r="G369" s="101"/>
      <c r="H369" s="101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  <mergeCell ref="A279:H279"/>
    <mergeCell ref="A128:H128"/>
    <mergeCell ref="A129:H129"/>
    <mergeCell ref="A158:H158"/>
    <mergeCell ref="A159:H159"/>
    <mergeCell ref="A189:H189"/>
    <mergeCell ref="A190:H190"/>
    <mergeCell ref="A66:H66"/>
    <mergeCell ref="A67:H67"/>
    <mergeCell ref="A68:H68"/>
    <mergeCell ref="A96:H96"/>
    <mergeCell ref="A97:H97"/>
    <mergeCell ref="A98:H98"/>
    <mergeCell ref="A1:H1"/>
    <mergeCell ref="A2:H2"/>
    <mergeCell ref="A3:H3"/>
    <mergeCell ref="A35:H35"/>
    <mergeCell ref="A37:H37"/>
    <mergeCell ref="A38:H3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2023-10-03T07:00:21Z</dcterms:modified>
  <cp:category/>
  <cp:version/>
  <cp:contentType/>
  <cp:contentStatus/>
</cp:coreProperties>
</file>