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'distribusi'!$A$1:$O$50</definedName>
  </definedNames>
  <calcPr fullCalcOnLoad="1"/>
</workbook>
</file>

<file path=xl/sharedStrings.xml><?xml version="1.0" encoding="utf-8"?>
<sst xmlns="http://schemas.openxmlformats.org/spreadsheetml/2006/main" count="103" uniqueCount="27">
  <si>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</si>
  <si>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</si>
  <si>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</si>
  <si>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</si>
  <si>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</si>
  <si>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</si>
  <si>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</si>
  <si>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</si>
  <si>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</si>
  <si>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</si>
  <si>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</si>
  <si>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</si>
  <si>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</si>
  <si>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</si>
  <si>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</si>
  <si>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</si>
  <si>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</si>
  <si>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</si>
  <si>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</si>
  <si>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</si>
  <si>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</si>
  <si>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</si>
  <si>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</si>
  <si>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</si>
  <si>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</si>
  <si>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</si>
  <si>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February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</si>
</sst>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4" fontId="42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2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4" fillId="0" borderId="0" xfId="0" applyNumberFormat="1" applyFont="1" applyFill="1" applyBorder="1" applyAlignment="1">
      <alignment horizontal="left"/>
    </xf>
    <xf numFmtId="3" fontId="0" fillId="34" borderId="0" xfId="0" applyNumberFormat="1" applyFont="1" applyFill="1" applyAlignment="1">
      <alignment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45" fillId="0" borderId="0" xfId="0" applyNumberFormat="1" applyFont="1" applyBorder="1" applyAlignment="1">
      <alignment horizontal="center"/>
    </xf>
    <xf numFmtId="41" fontId="45" fillId="0" borderId="0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zoomScale="90" zoomScaleNormal="90" zoomScalePageLayoutView="0" workbookViewId="0" topLeftCell="A1">
      <pane ySplit="3" topLeftCell="A25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2" max="2" width="20.00390625" style="0" customWidth="1"/>
    <col min="3" max="3" width="14.57421875" style="0" customWidth="1"/>
    <col min="4" max="4" width="13.8515625" style="0" customWidth="1"/>
    <col min="5" max="6" width="13.421875" style="0" customWidth="1"/>
    <col min="7" max="7" width="13.57421875" style="0" customWidth="1"/>
    <col min="8" max="8" width="14.00390625" style="0" customWidth="1"/>
    <col min="9" max="9" width="13.28125" style="0" customWidth="1"/>
    <col min="10" max="10" width="12.28125" style="0" customWidth="1"/>
    <col min="11" max="11" width="13.57421875" style="0" customWidth="1"/>
    <col min="12" max="12" width="15.421875" style="0" customWidth="1"/>
    <col min="13" max="13" width="14.421875" style="0" customWidth="1"/>
    <col min="14" max="14" width="11.140625" style="0" customWidth="1"/>
    <col min="15" max="15" width="14.57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45"/>
    </row>
    <row r="2" spans="1:16" s="1" customFormat="1" ht="20.2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>(D15-D13)/D13*100</f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536611</v>
      </c>
      <c r="D27" s="7">
        <v>364639</v>
      </c>
      <c r="E27" s="7">
        <v>167461</v>
      </c>
      <c r="F27" s="7">
        <v>379</v>
      </c>
      <c r="G27" s="7">
        <v>36</v>
      </c>
      <c r="H27" s="7">
        <v>45</v>
      </c>
      <c r="I27" s="7">
        <v>16</v>
      </c>
      <c r="J27" s="7">
        <v>12</v>
      </c>
      <c r="K27" s="7">
        <v>8</v>
      </c>
      <c r="L27" s="7">
        <v>63</v>
      </c>
      <c r="M27" s="7">
        <v>53</v>
      </c>
      <c r="N27" s="7">
        <v>150</v>
      </c>
      <c r="O27" s="7">
        <f>SUM(C27:N27)</f>
        <v>1069473</v>
      </c>
    </row>
    <row r="28" spans="1:15" ht="19.5" customHeight="1">
      <c r="A28" s="20"/>
      <c r="B28" s="21" t="s">
        <v>16</v>
      </c>
      <c r="C28" s="23">
        <f>(C27-C25)/C25*100</f>
        <v>17.621619488928538</v>
      </c>
      <c r="D28" s="23">
        <f aca="true" t="shared" si="11" ref="D28:I28">(D27-D25)/D25*100</f>
        <v>-16.66099095619342</v>
      </c>
      <c r="E28" s="23">
        <f t="shared" si="11"/>
        <v>-62.756401274806116</v>
      </c>
      <c r="F28" s="23">
        <f t="shared" si="11"/>
        <v>-99.92043281191283</v>
      </c>
      <c r="G28" s="23">
        <f t="shared" si="11"/>
        <v>-99.99258946675039</v>
      </c>
      <c r="H28" s="23">
        <f t="shared" si="11"/>
        <v>-99.99181447600823</v>
      </c>
      <c r="I28" s="23">
        <f t="shared" si="11"/>
        <v>-99.99730766188945</v>
      </c>
      <c r="J28" s="23">
        <f aca="true" t="shared" si="12" ref="J28:O28">(J27-J25)/J25*100</f>
        <v>-99.99805417816593</v>
      </c>
      <c r="K28" s="23">
        <f t="shared" si="12"/>
        <v>-99.99864536503179</v>
      </c>
      <c r="L28" s="23">
        <f t="shared" si="12"/>
        <v>-99.98890975888408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-82.95717593514799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>
        <v>0</v>
      </c>
      <c r="J29" s="7">
        <v>0</v>
      </c>
      <c r="K29" s="7">
        <v>0</v>
      </c>
      <c r="L29" s="7">
        <v>2</v>
      </c>
      <c r="M29" s="7">
        <v>6</v>
      </c>
      <c r="N29" s="7">
        <v>0</v>
      </c>
      <c r="O29" s="7">
        <f>SUM(C29:N29)</f>
        <v>51</v>
      </c>
    </row>
    <row r="30" spans="1:15" ht="18.75" customHeight="1">
      <c r="A30" s="20"/>
      <c r="B30" s="21" t="s">
        <v>16</v>
      </c>
      <c r="C30" s="23">
        <f>(C29-C27)/C27*100</f>
        <v>-99.9981364526631</v>
      </c>
      <c r="D30" s="23">
        <f aca="true" t="shared" si="13" ref="D30:N30">(D29-D27)/D27*100</f>
        <v>-99.99670907390598</v>
      </c>
      <c r="E30" s="23">
        <f t="shared" si="13"/>
        <v>-99.99820853810738</v>
      </c>
      <c r="F30" s="23">
        <f t="shared" si="13"/>
        <v>-97.62532981530343</v>
      </c>
      <c r="G30" s="23">
        <f t="shared" si="13"/>
        <v>-77.77777777777779</v>
      </c>
      <c r="H30" s="23">
        <f t="shared" si="13"/>
        <v>-97.77777777777777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-96.82539682539682</v>
      </c>
      <c r="M30" s="23">
        <f t="shared" si="13"/>
        <v>-88.67924528301887</v>
      </c>
      <c r="N30" s="23">
        <f t="shared" si="13"/>
        <v>-100</v>
      </c>
      <c r="O30" s="23">
        <f>(O29-O27)/O27*100</f>
        <v>-99.99523129616176</v>
      </c>
    </row>
    <row r="31" spans="1:15" ht="18.75" customHeight="1">
      <c r="A31" s="4">
        <v>2022</v>
      </c>
      <c r="B31" s="6" t="s">
        <v>14</v>
      </c>
      <c r="C31" s="7">
        <v>3</v>
      </c>
      <c r="D31" s="7">
        <v>1310</v>
      </c>
      <c r="E31" s="7">
        <v>14620</v>
      </c>
      <c r="F31" s="7">
        <v>58335</v>
      </c>
      <c r="G31" s="7">
        <v>115611</v>
      </c>
      <c r="H31" s="7">
        <v>181625</v>
      </c>
      <c r="I31" s="7">
        <v>246504</v>
      </c>
      <c r="J31" s="7">
        <v>276659</v>
      </c>
      <c r="K31" s="7">
        <v>291162</v>
      </c>
      <c r="L31" s="7">
        <v>305244</v>
      </c>
      <c r="M31" s="7">
        <v>287398</v>
      </c>
      <c r="N31" s="7">
        <v>377276</v>
      </c>
      <c r="O31" s="7">
        <f>SUM(C31:N31)</f>
        <v>2155747</v>
      </c>
    </row>
    <row r="32" spans="1:15" ht="18.75" customHeight="1">
      <c r="A32" s="20"/>
      <c r="B32" s="21" t="s">
        <v>16</v>
      </c>
      <c r="C32" s="23">
        <f aca="true" t="shared" si="14" ref="C32:N32">(C31-C27)/C27*100</f>
        <v>-99.99944093579893</v>
      </c>
      <c r="D32" s="23">
        <f t="shared" si="14"/>
        <v>-99.6407405680687</v>
      </c>
      <c r="E32" s="23">
        <f t="shared" si="14"/>
        <v>-91.26960904329964</v>
      </c>
      <c r="F32" s="23">
        <f t="shared" si="14"/>
        <v>15291.820580474934</v>
      </c>
      <c r="G32" s="23">
        <f t="shared" si="14"/>
        <v>321041.6666666666</v>
      </c>
      <c r="H32" s="51">
        <f t="shared" si="14"/>
        <v>403511.1111111111</v>
      </c>
      <c r="I32" s="51">
        <f t="shared" si="14"/>
        <v>1540550</v>
      </c>
      <c r="J32" s="23">
        <f t="shared" si="14"/>
        <v>2305391.666666667</v>
      </c>
      <c r="K32" s="23">
        <f t="shared" si="14"/>
        <v>3639425</v>
      </c>
      <c r="L32" s="23">
        <f t="shared" si="14"/>
        <v>484414.2857142857</v>
      </c>
      <c r="M32" s="23">
        <f t="shared" si="14"/>
        <v>542160.3773584906</v>
      </c>
      <c r="N32" s="23">
        <f t="shared" si="14"/>
        <v>251417.3333333333</v>
      </c>
      <c r="O32" s="23">
        <f>(O31-O29)/O29*100</f>
        <v>4226854.901960785</v>
      </c>
    </row>
    <row r="33" spans="1:15" ht="18.75" customHeight="1">
      <c r="A33" s="4">
        <v>2023</v>
      </c>
      <c r="B33" s="6" t="s">
        <v>14</v>
      </c>
      <c r="C33" s="7">
        <v>331785</v>
      </c>
      <c r="D33" s="7">
        <v>323510</v>
      </c>
      <c r="E33" s="7">
        <v>370695</v>
      </c>
      <c r="F33" s="7">
        <v>411510</v>
      </c>
      <c r="G33" s="7">
        <v>439475</v>
      </c>
      <c r="H33" s="7">
        <v>478198</v>
      </c>
      <c r="I33" s="7">
        <v>541353</v>
      </c>
      <c r="J33" s="7">
        <v>522141</v>
      </c>
      <c r="K33" s="7">
        <v>508350</v>
      </c>
      <c r="L33" s="7">
        <v>461441</v>
      </c>
      <c r="M33" s="7">
        <v>403154</v>
      </c>
      <c r="N33" s="7">
        <v>481646</v>
      </c>
      <c r="O33" s="7">
        <f>SUM(C33:N33)</f>
        <v>5273258</v>
      </c>
    </row>
    <row r="34" spans="1:15" ht="18.75" customHeight="1">
      <c r="A34" s="20"/>
      <c r="B34" s="21" t="s">
        <v>16</v>
      </c>
      <c r="C34" s="23">
        <f>(C33-C31)/C31*100</f>
        <v>11059400</v>
      </c>
      <c r="D34" s="23">
        <f aca="true" t="shared" si="15" ref="D34:N34">(D33-D31)/D31*100</f>
        <v>24595.419847328245</v>
      </c>
      <c r="E34" s="23">
        <f t="shared" si="15"/>
        <v>2435.533515731874</v>
      </c>
      <c r="F34" s="23">
        <f t="shared" si="15"/>
        <v>605.4255592697351</v>
      </c>
      <c r="G34" s="23">
        <f t="shared" si="15"/>
        <v>280.132513342156</v>
      </c>
      <c r="H34" s="23">
        <f t="shared" si="15"/>
        <v>163.28864418444599</v>
      </c>
      <c r="I34" s="23">
        <f t="shared" si="15"/>
        <v>119.61225781326064</v>
      </c>
      <c r="J34" s="23">
        <f t="shared" si="15"/>
        <v>88.7308925428054</v>
      </c>
      <c r="K34" s="23">
        <f t="shared" si="15"/>
        <v>74.59352525398232</v>
      </c>
      <c r="L34" s="23">
        <f t="shared" si="15"/>
        <v>51.17119419218723</v>
      </c>
      <c r="M34" s="23">
        <f t="shared" si="15"/>
        <v>40.277246188212864</v>
      </c>
      <c r="N34" s="23">
        <f t="shared" si="15"/>
        <v>27.664097371685447</v>
      </c>
      <c r="O34" s="23">
        <f>(O33-O31)/O31*100</f>
        <v>144.613955162642</v>
      </c>
    </row>
    <row r="35" spans="1:15" ht="18.75" customHeight="1">
      <c r="A35" s="4">
        <v>2024</v>
      </c>
      <c r="B35" s="6" t="s">
        <v>14</v>
      </c>
      <c r="C35" s="7">
        <v>420037</v>
      </c>
      <c r="D35" s="7">
        <v>454801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f>SUM(C35:N35)</f>
        <v>874838</v>
      </c>
    </row>
    <row r="36" spans="1:15" ht="18.75" customHeight="1">
      <c r="A36" s="20"/>
      <c r="B36" s="21" t="s">
        <v>16</v>
      </c>
      <c r="C36" s="23">
        <f>(C35-C33)/C33*100</f>
        <v>26.599153065991533</v>
      </c>
      <c r="D36" s="23">
        <f aca="true" t="shared" si="16" ref="D36:O36">(D35-D33)/D33*100</f>
        <v>40.58328954282712</v>
      </c>
      <c r="E36" s="23">
        <f t="shared" si="16"/>
        <v>-100</v>
      </c>
      <c r="F36" s="23">
        <f t="shared" si="16"/>
        <v>-100</v>
      </c>
      <c r="G36" s="23">
        <f t="shared" si="16"/>
        <v>-100</v>
      </c>
      <c r="H36" s="23">
        <f t="shared" si="16"/>
        <v>-100</v>
      </c>
      <c r="I36" s="23">
        <f t="shared" si="16"/>
        <v>-100</v>
      </c>
      <c r="J36" s="23">
        <f t="shared" si="16"/>
        <v>-100</v>
      </c>
      <c r="K36" s="23">
        <f t="shared" si="16"/>
        <v>-100</v>
      </c>
      <c r="L36" s="23">
        <f t="shared" si="16"/>
        <v>-100</v>
      </c>
      <c r="M36" s="23">
        <f t="shared" si="16"/>
        <v>-100</v>
      </c>
      <c r="N36" s="23">
        <f t="shared" si="16"/>
        <v>-100</v>
      </c>
      <c r="O36" s="23">
        <f t="shared" si="16"/>
        <v>-83.4099147054819</v>
      </c>
    </row>
    <row r="37" spans="1:15" ht="0.75" customHeight="1">
      <c r="A37" s="52"/>
      <c r="B37" s="53"/>
      <c r="C37" s="54"/>
      <c r="D37" s="54"/>
      <c r="E37" s="54"/>
      <c r="F37" s="54"/>
      <c r="G37" s="54"/>
      <c r="H37" s="55"/>
      <c r="I37" s="55"/>
      <c r="J37" s="54"/>
      <c r="K37" s="54"/>
      <c r="L37" s="54"/>
      <c r="M37" s="54"/>
      <c r="N37" s="54"/>
      <c r="O37" s="54"/>
    </row>
    <row r="38" spans="1:15" ht="18.75" customHeight="1">
      <c r="A38" s="52"/>
      <c r="B38" s="53"/>
      <c r="C38" s="54"/>
      <c r="D38" s="54"/>
      <c r="E38" s="54"/>
      <c r="F38" s="54"/>
      <c r="G38" s="54"/>
      <c r="H38" s="55"/>
      <c r="I38" s="55"/>
      <c r="J38" s="54"/>
      <c r="K38" s="54"/>
      <c r="L38" s="54"/>
      <c r="M38" s="54"/>
      <c r="N38" s="54"/>
      <c r="O38" s="54"/>
    </row>
    <row r="39" spans="1:9" ht="12.75">
      <c r="A39" s="24" t="s">
        <v>26</v>
      </c>
      <c r="B39" s="59"/>
      <c r="C39" s="24"/>
      <c r="D39" s="24"/>
      <c r="E39" s="41"/>
      <c r="F39" s="30"/>
      <c r="G39" s="30"/>
      <c r="H39" s="30"/>
      <c r="I39" s="30"/>
    </row>
    <row r="40" spans="1:13" ht="12.75">
      <c r="A40" s="24"/>
      <c r="B40" s="26">
        <v>2023</v>
      </c>
      <c r="C40" s="27">
        <f>C33+D33</f>
        <v>655295</v>
      </c>
      <c r="D40" s="24"/>
      <c r="E40" s="32"/>
      <c r="F40" s="56"/>
      <c r="G40" s="32"/>
      <c r="H40" s="33"/>
      <c r="I40" s="31"/>
      <c r="M40" s="16"/>
    </row>
    <row r="41" spans="1:13" ht="12.75">
      <c r="A41" s="24"/>
      <c r="B41" s="26">
        <v>2024</v>
      </c>
      <c r="C41" s="50">
        <f>C35+D35+E35+F35+G35+H35+I35+J35+K35+L35+M35+N35</f>
        <v>874838</v>
      </c>
      <c r="D41" s="24"/>
      <c r="E41" s="32"/>
      <c r="F41" s="57"/>
      <c r="G41" s="32"/>
      <c r="H41" s="33"/>
      <c r="I41" s="31"/>
      <c r="M41" s="16"/>
    </row>
    <row r="42" spans="1:13" ht="12.75">
      <c r="A42" s="24"/>
      <c r="B42" s="24"/>
      <c r="C42" s="24"/>
      <c r="D42" s="24"/>
      <c r="E42" s="41"/>
      <c r="F42" s="34"/>
      <c r="G42" s="34"/>
      <c r="H42" s="34"/>
      <c r="I42" s="30"/>
      <c r="M42" s="16"/>
    </row>
    <row r="43" spans="1:13" ht="12.75">
      <c r="A43" s="24"/>
      <c r="B43" s="40" t="s">
        <v>19</v>
      </c>
      <c r="C43" s="28">
        <f>(C41-C40)/C40*100</f>
        <v>33.50292616302581</v>
      </c>
      <c r="D43" s="24" t="s">
        <v>18</v>
      </c>
      <c r="E43" s="29"/>
      <c r="F43" s="28"/>
      <c r="G43" s="34"/>
      <c r="H43" s="58"/>
      <c r="I43" s="30"/>
      <c r="M43" s="16"/>
    </row>
    <row r="44" spans="1:9" ht="12.75">
      <c r="A44" s="24"/>
      <c r="B44" s="24"/>
      <c r="C44" s="24"/>
      <c r="D44" s="24"/>
      <c r="E44" s="29"/>
      <c r="F44" s="34"/>
      <c r="G44" s="34"/>
      <c r="H44" s="35"/>
      <c r="I44" s="30"/>
    </row>
    <row r="45" spans="1:9" ht="20.25" customHeight="1">
      <c r="A45" s="24"/>
      <c r="B45" s="24" t="s">
        <v>20</v>
      </c>
      <c r="C45" s="37">
        <v>4500000</v>
      </c>
      <c r="D45" s="24"/>
      <c r="E45" s="29"/>
      <c r="F45" s="34"/>
      <c r="G45" s="58"/>
      <c r="H45" s="35"/>
      <c r="I45" s="30"/>
    </row>
    <row r="46" spans="1:9" ht="12.75">
      <c r="A46" s="24"/>
      <c r="B46" s="24" t="s">
        <v>22</v>
      </c>
      <c r="C46" s="37">
        <f>O35</f>
        <v>874838</v>
      </c>
      <c r="D46" s="24"/>
      <c r="E46" s="29"/>
      <c r="F46" s="34"/>
      <c r="G46" s="34"/>
      <c r="H46" s="35"/>
      <c r="I46" s="30"/>
    </row>
    <row r="47" spans="1:9" ht="12.75">
      <c r="A47" s="25"/>
      <c r="B47" s="25"/>
      <c r="C47" s="25"/>
      <c r="D47" s="25"/>
      <c r="E47" s="36"/>
      <c r="F47" s="34"/>
      <c r="G47" s="34"/>
      <c r="H47" s="35"/>
      <c r="I47" s="30"/>
    </row>
    <row r="48" spans="2:6" ht="12.75">
      <c r="B48" s="24" t="s">
        <v>21</v>
      </c>
      <c r="C48" s="38">
        <f>C46/C45*100</f>
        <v>19.440844444444444</v>
      </c>
      <c r="F48" s="16"/>
    </row>
    <row r="49" spans="2:8" ht="12.75">
      <c r="B49" s="43" t="s">
        <v>23</v>
      </c>
      <c r="C49" s="42">
        <f>SUM(100/12)*12</f>
        <v>100</v>
      </c>
      <c r="F49" s="16"/>
      <c r="H49" s="16"/>
    </row>
    <row r="51" ht="12.75">
      <c r="C51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6">
      <selection activeCell="N36" sqref="N36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45"/>
    </row>
    <row r="2" spans="1:16" s="1" customFormat="1" ht="20.2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61"/>
      <c r="H29" s="6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7</cp:lastModifiedBy>
  <cp:lastPrinted>2021-07-06T03:45:22Z</cp:lastPrinted>
  <dcterms:created xsi:type="dcterms:W3CDTF">2009-02-26T06:45:14Z</dcterms:created>
  <dcterms:modified xsi:type="dcterms:W3CDTF">2024-04-04T00:57:02Z</dcterms:modified>
  <cp:category/>
  <cp:version/>
  <cp:contentType/>
  <cp:contentStatus/>
</cp:coreProperties>
</file>