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NPROG 2023\SIEP PARIWISATA 2023\12. DESEMBER 2023\"/>
    </mc:Choice>
  </mc:AlternateContent>
  <bookViews>
    <workbookView xWindow="0" yWindow="0" windowWidth="20490" windowHeight="7755"/>
  </bookViews>
  <sheets>
    <sheet name="Summary Kegiatan" sheetId="1" r:id="rId1"/>
    <sheet name="1-Penyusunan Dokumen Perenca" sheetId="2" r:id="rId2"/>
    <sheet name="2-Koordinasi dan Penyusunan " sheetId="3" r:id="rId3"/>
    <sheet name="3-Penyediaan Gaji dan Tunjan" sheetId="4" r:id="rId4"/>
    <sheet name="4-Penyediaan Komponen Instal" sheetId="5" r:id="rId5"/>
    <sheet name="5-Penyediaan Peralatan dan P" sheetId="6" r:id="rId6"/>
    <sheet name="6-Penyediaan Bahan Logistik " sheetId="7" r:id="rId7"/>
    <sheet name="7-Penyediaan Barang Cetakan " sheetId="8" r:id="rId8"/>
    <sheet name="8-Penyediaan Bahan Bacaan da" sheetId="9" r:id="rId9"/>
    <sheet name="9-Penyelenggaraan Rapat Koor" sheetId="10" r:id="rId10"/>
    <sheet name="10-Penyediaan Jasa Surat Meny" sheetId="11" r:id="rId11"/>
    <sheet name="11-Penyediaan Jasa Komunikasi" sheetId="12" r:id="rId12"/>
    <sheet name="12-Penyediaan Jasa Pelayanan " sheetId="13" r:id="rId13"/>
    <sheet name="13-Penyediaan Jasa Pemelihara" sheetId="14" r:id="rId14"/>
    <sheet name="14-Pemeliharaan atau Rehabili" sheetId="15" r:id="rId15"/>
    <sheet name="15-Pemeliharaan atau Rehabili" sheetId="16" r:id="rId16"/>
    <sheet name="16-Monitoring dan Evaluasi Pe" sheetId="17" r:id="rId17"/>
    <sheet name="17-Perencanaan Destinasi Pari" sheetId="18" r:id="rId18"/>
    <sheet name="18-Pembinaan dan Pengawasan U" sheetId="19" r:id="rId19"/>
    <sheet name="19-Fasilitasi Standarisasi In" sheetId="20" r:id="rId20"/>
    <sheet name="20-Penguatan Promosi Melalui " sheetId="21" r:id="rId21"/>
    <sheet name="21-Penyediaan Data dan Penyeb" sheetId="22" r:id="rId22"/>
    <sheet name="22-Peningkatan Kerja Sama dan" sheetId="23" r:id="rId23"/>
    <sheet name="23-Koordinasi dan Sinkronisas" sheetId="24" r:id="rId24"/>
    <sheet name="24-Koordinasi dan Sinkronisas" sheetId="25" r:id="rId25"/>
    <sheet name="25-Penyusunan Rencana Aksi Pe" sheetId="26" r:id="rId26"/>
    <sheet name="26-Pengembangan Kompetensi SD" sheetId="27" r:id="rId27"/>
    <sheet name="27-Peningkatan Peran serta Ma" sheetId="28" r:id="rId28"/>
    <sheet name="28-Fasilitasi Pengembangan Ko" sheetId="29" r:id="rId29"/>
  </sheets>
  <calcPr calcId="152511"/>
</workbook>
</file>

<file path=xl/calcChain.xml><?xml version="1.0" encoding="utf-8"?>
<calcChain xmlns="http://schemas.openxmlformats.org/spreadsheetml/2006/main">
  <c r="I19" i="1" l="1"/>
  <c r="S12" i="1" l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11" i="1"/>
  <c r="S41" i="29"/>
  <c r="R41" i="29"/>
  <c r="Q41" i="29"/>
  <c r="P41" i="29"/>
  <c r="L41" i="29"/>
  <c r="K41" i="29"/>
  <c r="J41" i="29"/>
  <c r="F41" i="29"/>
  <c r="E41" i="29"/>
  <c r="D41" i="29"/>
  <c r="S39" i="29"/>
  <c r="S37" i="29"/>
  <c r="S35" i="29"/>
  <c r="S33" i="29"/>
  <c r="S31" i="29"/>
  <c r="S29" i="29"/>
  <c r="S27" i="29"/>
  <c r="S25" i="29"/>
  <c r="S23" i="29"/>
  <c r="S21" i="29"/>
  <c r="S19" i="29"/>
  <c r="S17" i="29"/>
  <c r="S15" i="29"/>
  <c r="S13" i="29"/>
  <c r="S11" i="29"/>
  <c r="S43" i="28"/>
  <c r="R43" i="28"/>
  <c r="Q43" i="28"/>
  <c r="P43" i="28"/>
  <c r="L43" i="28"/>
  <c r="K43" i="28"/>
  <c r="J43" i="28"/>
  <c r="F43" i="28"/>
  <c r="E43" i="28"/>
  <c r="D43" i="28"/>
  <c r="S41" i="28"/>
  <c r="S39" i="28"/>
  <c r="S37" i="28"/>
  <c r="S35" i="28"/>
  <c r="S33" i="28"/>
  <c r="S31" i="28"/>
  <c r="S29" i="28"/>
  <c r="S27" i="28"/>
  <c r="S25" i="28"/>
  <c r="S23" i="28"/>
  <c r="S21" i="28"/>
  <c r="S19" i="28"/>
  <c r="S17" i="28"/>
  <c r="S15" i="28"/>
  <c r="S13" i="28"/>
  <c r="S11" i="28"/>
  <c r="S35" i="27"/>
  <c r="R35" i="27"/>
  <c r="Q35" i="27"/>
  <c r="P35" i="27"/>
  <c r="L35" i="27"/>
  <c r="K35" i="27"/>
  <c r="J35" i="27"/>
  <c r="F35" i="27"/>
  <c r="E35" i="27"/>
  <c r="D35" i="27"/>
  <c r="S33" i="27"/>
  <c r="S31" i="27"/>
  <c r="S29" i="27"/>
  <c r="S27" i="27"/>
  <c r="S25" i="27"/>
  <c r="S23" i="27"/>
  <c r="S21" i="27"/>
  <c r="S19" i="27"/>
  <c r="S17" i="27"/>
  <c r="S15" i="27"/>
  <c r="S13" i="27"/>
  <c r="S11" i="27"/>
  <c r="S31" i="26"/>
  <c r="R31" i="26"/>
  <c r="Q31" i="26"/>
  <c r="P31" i="26"/>
  <c r="L31" i="26"/>
  <c r="K31" i="26"/>
  <c r="J31" i="26"/>
  <c r="F31" i="26"/>
  <c r="E31" i="26"/>
  <c r="D31" i="26"/>
  <c r="S29" i="26"/>
  <c r="S27" i="26"/>
  <c r="S25" i="26"/>
  <c r="S23" i="26"/>
  <c r="S21" i="26"/>
  <c r="S19" i="26"/>
  <c r="S17" i="26"/>
  <c r="S15" i="26"/>
  <c r="S13" i="26"/>
  <c r="S11" i="26"/>
  <c r="S29" i="25"/>
  <c r="R29" i="25"/>
  <c r="Q29" i="25"/>
  <c r="P29" i="25"/>
  <c r="L29" i="25"/>
  <c r="K29" i="25"/>
  <c r="J29" i="25"/>
  <c r="F29" i="25"/>
  <c r="E29" i="25"/>
  <c r="D29" i="25"/>
  <c r="S27" i="25"/>
  <c r="S25" i="25"/>
  <c r="S23" i="25"/>
  <c r="S21" i="25"/>
  <c r="S19" i="25"/>
  <c r="S17" i="25"/>
  <c r="S15" i="25"/>
  <c r="S13" i="25"/>
  <c r="S11" i="25"/>
  <c r="S19" i="24"/>
  <c r="R19" i="24"/>
  <c r="Q19" i="24"/>
  <c r="P19" i="24"/>
  <c r="L19" i="24"/>
  <c r="K19" i="24"/>
  <c r="J19" i="24"/>
  <c r="F19" i="24"/>
  <c r="E19" i="24"/>
  <c r="D19" i="24"/>
  <c r="S17" i="24"/>
  <c r="S15" i="24"/>
  <c r="S13" i="24"/>
  <c r="S11" i="24"/>
  <c r="S33" i="23"/>
  <c r="R33" i="23"/>
  <c r="Q33" i="23"/>
  <c r="P33" i="23"/>
  <c r="L33" i="23"/>
  <c r="K33" i="23"/>
  <c r="J33" i="23"/>
  <c r="F33" i="23"/>
  <c r="E33" i="23"/>
  <c r="D33" i="23"/>
  <c r="S31" i="23"/>
  <c r="S29" i="23"/>
  <c r="S27" i="23"/>
  <c r="S25" i="23"/>
  <c r="S23" i="23"/>
  <c r="S21" i="23"/>
  <c r="S19" i="23"/>
  <c r="S17" i="23"/>
  <c r="S15" i="23"/>
  <c r="S13" i="23"/>
  <c r="S11" i="23"/>
  <c r="S27" i="22"/>
  <c r="R27" i="22"/>
  <c r="Q27" i="22"/>
  <c r="P27" i="22"/>
  <c r="L27" i="22"/>
  <c r="K27" i="22"/>
  <c r="J27" i="22"/>
  <c r="F27" i="22"/>
  <c r="E27" i="22"/>
  <c r="D27" i="22"/>
  <c r="S25" i="22"/>
  <c r="S23" i="22"/>
  <c r="S21" i="22"/>
  <c r="S19" i="22"/>
  <c r="S17" i="22"/>
  <c r="S15" i="22"/>
  <c r="S13" i="22"/>
  <c r="S11" i="22"/>
  <c r="S29" i="21"/>
  <c r="R29" i="21"/>
  <c r="Q29" i="21"/>
  <c r="P29" i="21"/>
  <c r="L29" i="21"/>
  <c r="K29" i="21"/>
  <c r="J29" i="21"/>
  <c r="F29" i="21"/>
  <c r="E29" i="21"/>
  <c r="D29" i="21"/>
  <c r="S27" i="21"/>
  <c r="S25" i="21"/>
  <c r="S23" i="21"/>
  <c r="S21" i="21"/>
  <c r="S19" i="21"/>
  <c r="S17" i="21"/>
  <c r="S15" i="21"/>
  <c r="S13" i="21"/>
  <c r="S11" i="21"/>
  <c r="S19" i="20"/>
  <c r="R19" i="20"/>
  <c r="Q19" i="20"/>
  <c r="P19" i="20"/>
  <c r="L19" i="20"/>
  <c r="K19" i="20"/>
  <c r="J19" i="20"/>
  <c r="F19" i="20"/>
  <c r="E19" i="20"/>
  <c r="D19" i="20"/>
  <c r="S17" i="20"/>
  <c r="S15" i="20"/>
  <c r="S13" i="20"/>
  <c r="S11" i="20"/>
  <c r="S29" i="19"/>
  <c r="R29" i="19"/>
  <c r="Q29" i="19"/>
  <c r="P29" i="19"/>
  <c r="L29" i="19"/>
  <c r="K29" i="19"/>
  <c r="J29" i="19"/>
  <c r="F29" i="19"/>
  <c r="E29" i="19"/>
  <c r="D29" i="19"/>
  <c r="S27" i="19"/>
  <c r="S25" i="19"/>
  <c r="S23" i="19"/>
  <c r="S21" i="19"/>
  <c r="S19" i="19"/>
  <c r="S17" i="19"/>
  <c r="S15" i="19"/>
  <c r="S13" i="19"/>
  <c r="S11" i="19"/>
  <c r="S37" i="18"/>
  <c r="R37" i="18"/>
  <c r="Q37" i="18"/>
  <c r="P37" i="18"/>
  <c r="L37" i="18"/>
  <c r="K37" i="18"/>
  <c r="J37" i="18"/>
  <c r="F37" i="18"/>
  <c r="E37" i="18"/>
  <c r="D37" i="18"/>
  <c r="S35" i="18"/>
  <c r="S33" i="18"/>
  <c r="S31" i="18"/>
  <c r="S29" i="18"/>
  <c r="S27" i="18"/>
  <c r="S25" i="18"/>
  <c r="S23" i="18"/>
  <c r="S21" i="18"/>
  <c r="S19" i="18"/>
  <c r="S17" i="18"/>
  <c r="S15" i="18"/>
  <c r="S13" i="18"/>
  <c r="S11" i="18"/>
  <c r="S27" i="17"/>
  <c r="R27" i="17"/>
  <c r="Q27" i="17"/>
  <c r="P27" i="17"/>
  <c r="L27" i="17"/>
  <c r="K27" i="17"/>
  <c r="J27" i="17"/>
  <c r="F27" i="17"/>
  <c r="E27" i="17"/>
  <c r="D27" i="17"/>
  <c r="S25" i="17"/>
  <c r="S23" i="17"/>
  <c r="S21" i="17"/>
  <c r="S19" i="17"/>
  <c r="S17" i="17"/>
  <c r="S15" i="17"/>
  <c r="S13" i="17"/>
  <c r="S11" i="17"/>
  <c r="S17" i="16"/>
  <c r="R17" i="16"/>
  <c r="Q17" i="16"/>
  <c r="P17" i="16"/>
  <c r="L17" i="16"/>
  <c r="K17" i="16"/>
  <c r="J17" i="16"/>
  <c r="F17" i="16"/>
  <c r="E17" i="16"/>
  <c r="D17" i="16"/>
  <c r="S15" i="16"/>
  <c r="S13" i="16"/>
  <c r="S11" i="16"/>
  <c r="S23" i="15"/>
  <c r="R23" i="15"/>
  <c r="Q23" i="15"/>
  <c r="P23" i="15"/>
  <c r="L23" i="15"/>
  <c r="K23" i="15"/>
  <c r="J23" i="15"/>
  <c r="F23" i="15"/>
  <c r="E23" i="15"/>
  <c r="D23" i="15"/>
  <c r="S21" i="15"/>
  <c r="S19" i="15"/>
  <c r="S17" i="15"/>
  <c r="S15" i="15"/>
  <c r="S13" i="15"/>
  <c r="S11" i="15"/>
  <c r="S17" i="14"/>
  <c r="R17" i="14"/>
  <c r="Q17" i="14"/>
  <c r="P17" i="14"/>
  <c r="L17" i="14"/>
  <c r="K17" i="14"/>
  <c r="J17" i="14"/>
  <c r="F17" i="14"/>
  <c r="E17" i="14"/>
  <c r="D17" i="14"/>
  <c r="S15" i="14"/>
  <c r="S13" i="14"/>
  <c r="S11" i="14"/>
  <c r="S23" i="13"/>
  <c r="R23" i="13"/>
  <c r="Q23" i="13"/>
  <c r="P23" i="13"/>
  <c r="L23" i="13"/>
  <c r="K23" i="13"/>
  <c r="J23" i="13"/>
  <c r="F23" i="13"/>
  <c r="E23" i="13"/>
  <c r="D23" i="13"/>
  <c r="S21" i="13"/>
  <c r="S19" i="13"/>
  <c r="S17" i="13"/>
  <c r="S15" i="13"/>
  <c r="S13" i="13"/>
  <c r="S11" i="13"/>
  <c r="S17" i="12"/>
  <c r="R17" i="12"/>
  <c r="Q17" i="12"/>
  <c r="P17" i="12"/>
  <c r="L17" i="12"/>
  <c r="K17" i="12"/>
  <c r="J17" i="12"/>
  <c r="F17" i="12"/>
  <c r="E17" i="12"/>
  <c r="D17" i="12"/>
  <c r="S15" i="12"/>
  <c r="S13" i="12"/>
  <c r="S11" i="12"/>
  <c r="S15" i="11"/>
  <c r="R15" i="11"/>
  <c r="Q15" i="11"/>
  <c r="P15" i="11"/>
  <c r="L15" i="11"/>
  <c r="K15" i="11"/>
  <c r="J15" i="11"/>
  <c r="F15" i="11"/>
  <c r="E15" i="11"/>
  <c r="D15" i="11"/>
  <c r="S11" i="11"/>
  <c r="S17" i="10"/>
  <c r="R17" i="10"/>
  <c r="Q17" i="10"/>
  <c r="P17" i="10"/>
  <c r="L17" i="10"/>
  <c r="K17" i="10"/>
  <c r="J17" i="10"/>
  <c r="F17" i="10"/>
  <c r="E17" i="10"/>
  <c r="D17" i="10"/>
  <c r="S15" i="10"/>
  <c r="S13" i="10"/>
  <c r="S11" i="10"/>
  <c r="S15" i="9"/>
  <c r="R15" i="9"/>
  <c r="Q15" i="9"/>
  <c r="P15" i="9"/>
  <c r="L15" i="9"/>
  <c r="K15" i="9"/>
  <c r="J15" i="9"/>
  <c r="F15" i="9"/>
  <c r="E15" i="9"/>
  <c r="D15" i="9"/>
  <c r="S11" i="9"/>
  <c r="S15" i="8"/>
  <c r="R15" i="8"/>
  <c r="Q15" i="8"/>
  <c r="P15" i="8"/>
  <c r="L15" i="8"/>
  <c r="K15" i="8"/>
  <c r="J15" i="8"/>
  <c r="F15" i="8"/>
  <c r="E15" i="8"/>
  <c r="D15" i="8"/>
  <c r="S11" i="8"/>
  <c r="S15" i="7"/>
  <c r="R15" i="7"/>
  <c r="Q15" i="7"/>
  <c r="P15" i="7"/>
  <c r="L15" i="7"/>
  <c r="K15" i="7"/>
  <c r="J15" i="7"/>
  <c r="F15" i="7"/>
  <c r="E15" i="7"/>
  <c r="D15" i="7"/>
  <c r="S11" i="7"/>
  <c r="S17" i="6"/>
  <c r="R17" i="6"/>
  <c r="Q17" i="6"/>
  <c r="P17" i="6"/>
  <c r="L17" i="6"/>
  <c r="K17" i="6"/>
  <c r="J17" i="6"/>
  <c r="F17" i="6"/>
  <c r="E17" i="6"/>
  <c r="D17" i="6"/>
  <c r="S15" i="6"/>
  <c r="S13" i="6"/>
  <c r="S11" i="6"/>
  <c r="S15" i="5"/>
  <c r="R15" i="5"/>
  <c r="Q15" i="5"/>
  <c r="P15" i="5"/>
  <c r="L15" i="5"/>
  <c r="K15" i="5"/>
  <c r="J15" i="5"/>
  <c r="F15" i="5"/>
  <c r="E15" i="5"/>
  <c r="D15" i="5"/>
  <c r="S11" i="5"/>
  <c r="S43" i="4"/>
  <c r="R43" i="4"/>
  <c r="Q43" i="4"/>
  <c r="P43" i="4"/>
  <c r="L43" i="4"/>
  <c r="K43" i="4"/>
  <c r="J43" i="4"/>
  <c r="F43" i="4"/>
  <c r="E43" i="4"/>
  <c r="D43" i="4"/>
  <c r="S41" i="4"/>
  <c r="S39" i="4"/>
  <c r="S37" i="4"/>
  <c r="S35" i="4"/>
  <c r="S33" i="4"/>
  <c r="S31" i="4"/>
  <c r="S29" i="4"/>
  <c r="S27" i="4"/>
  <c r="S25" i="4"/>
  <c r="S23" i="4"/>
  <c r="S21" i="4"/>
  <c r="S19" i="4"/>
  <c r="S17" i="4"/>
  <c r="S15" i="4"/>
  <c r="S13" i="4"/>
  <c r="S11" i="4"/>
  <c r="S27" i="3"/>
  <c r="R27" i="3"/>
  <c r="Q27" i="3"/>
  <c r="P27" i="3"/>
  <c r="L27" i="3"/>
  <c r="K27" i="3"/>
  <c r="J27" i="3"/>
  <c r="F27" i="3"/>
  <c r="E27" i="3"/>
  <c r="D27" i="3"/>
  <c r="S25" i="3"/>
  <c r="S23" i="3"/>
  <c r="S21" i="3"/>
  <c r="S19" i="3"/>
  <c r="S17" i="3"/>
  <c r="S15" i="3"/>
  <c r="S13" i="3"/>
  <c r="S11" i="3"/>
  <c r="S25" i="2"/>
  <c r="R25" i="2"/>
  <c r="Q25" i="2"/>
  <c r="P25" i="2"/>
  <c r="L25" i="2"/>
  <c r="K25" i="2"/>
  <c r="J25" i="2"/>
  <c r="F25" i="2"/>
  <c r="E25" i="2"/>
  <c r="D25" i="2"/>
  <c r="S23" i="2"/>
  <c r="S21" i="2"/>
  <c r="S19" i="2"/>
  <c r="S17" i="2"/>
  <c r="S15" i="2"/>
  <c r="S13" i="2"/>
  <c r="S11" i="2"/>
  <c r="E39" i="1"/>
  <c r="D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F37" i="1" l="1"/>
  <c r="R37" i="1" s="1"/>
  <c r="F35" i="1"/>
  <c r="F33" i="1"/>
  <c r="F31" i="1"/>
  <c r="F29" i="1"/>
  <c r="R29" i="1" s="1"/>
  <c r="F27" i="1"/>
  <c r="F25" i="1"/>
  <c r="F23" i="1"/>
  <c r="F21" i="1"/>
  <c r="R21" i="1" s="1"/>
  <c r="F19" i="1"/>
  <c r="F17" i="1"/>
  <c r="F38" i="1"/>
  <c r="F36" i="1"/>
  <c r="F34" i="1"/>
  <c r="F32" i="1"/>
  <c r="F30" i="1"/>
  <c r="F28" i="1"/>
  <c r="F26" i="1"/>
  <c r="F24" i="1"/>
  <c r="F22" i="1"/>
  <c r="F20" i="1"/>
  <c r="F18" i="1"/>
  <c r="F16" i="1"/>
  <c r="F12" i="1"/>
  <c r="F14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S39" i="1"/>
  <c r="F11" i="1"/>
  <c r="F13" i="1"/>
  <c r="R13" i="1" s="1"/>
  <c r="F15" i="1"/>
  <c r="R15" i="1" l="1"/>
  <c r="Q15" i="1"/>
  <c r="P15" i="1"/>
  <c r="L15" i="1"/>
  <c r="K15" i="1"/>
  <c r="J15" i="1"/>
  <c r="Q11" i="1"/>
  <c r="P11" i="1"/>
  <c r="L11" i="1"/>
  <c r="K11" i="1"/>
  <c r="J11" i="1"/>
  <c r="F39" i="1"/>
  <c r="Q12" i="1"/>
  <c r="P12" i="1"/>
  <c r="L12" i="1"/>
  <c r="K12" i="1"/>
  <c r="J12" i="1"/>
  <c r="Q18" i="1"/>
  <c r="P18" i="1"/>
  <c r="L18" i="1"/>
  <c r="K18" i="1"/>
  <c r="J18" i="1"/>
  <c r="Q22" i="1"/>
  <c r="P22" i="1"/>
  <c r="L22" i="1"/>
  <c r="K22" i="1"/>
  <c r="J22" i="1"/>
  <c r="Q26" i="1"/>
  <c r="P26" i="1"/>
  <c r="L26" i="1"/>
  <c r="K26" i="1"/>
  <c r="J26" i="1"/>
  <c r="Q30" i="1"/>
  <c r="P30" i="1"/>
  <c r="L30" i="1"/>
  <c r="K30" i="1"/>
  <c r="J30" i="1"/>
  <c r="Q34" i="1"/>
  <c r="P34" i="1"/>
  <c r="L34" i="1"/>
  <c r="K34" i="1"/>
  <c r="J34" i="1"/>
  <c r="Q38" i="1"/>
  <c r="P38" i="1"/>
  <c r="L38" i="1"/>
  <c r="K38" i="1"/>
  <c r="J38" i="1"/>
  <c r="Q19" i="1"/>
  <c r="P19" i="1"/>
  <c r="L19" i="1"/>
  <c r="K19" i="1"/>
  <c r="J19" i="1"/>
  <c r="R19" i="1"/>
  <c r="R23" i="1"/>
  <c r="Q23" i="1"/>
  <c r="P23" i="1"/>
  <c r="L23" i="1"/>
  <c r="K23" i="1"/>
  <c r="J23" i="1"/>
  <c r="Q27" i="1"/>
  <c r="P27" i="1"/>
  <c r="L27" i="1"/>
  <c r="K27" i="1"/>
  <c r="J27" i="1"/>
  <c r="R27" i="1"/>
  <c r="R31" i="1"/>
  <c r="Q31" i="1"/>
  <c r="P31" i="1"/>
  <c r="L31" i="1"/>
  <c r="K31" i="1"/>
  <c r="J31" i="1"/>
  <c r="Q35" i="1"/>
  <c r="P35" i="1"/>
  <c r="L35" i="1"/>
  <c r="K35" i="1"/>
  <c r="J35" i="1"/>
  <c r="R35" i="1"/>
  <c r="Q13" i="1"/>
  <c r="P13" i="1"/>
  <c r="L13" i="1"/>
  <c r="K13" i="1"/>
  <c r="J13" i="1"/>
  <c r="Q14" i="1"/>
  <c r="P14" i="1"/>
  <c r="L14" i="1"/>
  <c r="K14" i="1"/>
  <c r="J14" i="1"/>
  <c r="Q16" i="1"/>
  <c r="P16" i="1"/>
  <c r="L16" i="1"/>
  <c r="K16" i="1"/>
  <c r="J16" i="1"/>
  <c r="Q20" i="1"/>
  <c r="P20" i="1"/>
  <c r="L20" i="1"/>
  <c r="K20" i="1"/>
  <c r="J20" i="1"/>
  <c r="Q24" i="1"/>
  <c r="P24" i="1"/>
  <c r="L24" i="1"/>
  <c r="K24" i="1"/>
  <c r="J24" i="1"/>
  <c r="Q28" i="1"/>
  <c r="P28" i="1"/>
  <c r="L28" i="1"/>
  <c r="K28" i="1"/>
  <c r="J28" i="1"/>
  <c r="Q32" i="1"/>
  <c r="P32" i="1"/>
  <c r="L32" i="1"/>
  <c r="K32" i="1"/>
  <c r="J32" i="1"/>
  <c r="Q36" i="1"/>
  <c r="P36" i="1"/>
  <c r="L36" i="1"/>
  <c r="K36" i="1"/>
  <c r="J36" i="1"/>
  <c r="Q17" i="1"/>
  <c r="P17" i="1"/>
  <c r="L17" i="1"/>
  <c r="K17" i="1"/>
  <c r="J17" i="1"/>
  <c r="Q21" i="1"/>
  <c r="P21" i="1"/>
  <c r="L21" i="1"/>
  <c r="K21" i="1"/>
  <c r="J21" i="1"/>
  <c r="Q25" i="1"/>
  <c r="P25" i="1"/>
  <c r="L25" i="1"/>
  <c r="K25" i="1"/>
  <c r="J25" i="1"/>
  <c r="Q29" i="1"/>
  <c r="P29" i="1"/>
  <c r="L29" i="1"/>
  <c r="K29" i="1"/>
  <c r="J29" i="1"/>
  <c r="Q33" i="1"/>
  <c r="P33" i="1"/>
  <c r="L33" i="1"/>
  <c r="K33" i="1"/>
  <c r="J33" i="1"/>
  <c r="Q37" i="1"/>
  <c r="P37" i="1"/>
  <c r="L37" i="1"/>
  <c r="K37" i="1"/>
  <c r="J37" i="1"/>
  <c r="R33" i="1"/>
  <c r="R25" i="1"/>
  <c r="R17" i="1"/>
  <c r="J39" i="1" l="1"/>
  <c r="Q39" i="1"/>
  <c r="K39" i="1"/>
  <c r="P39" i="1"/>
  <c r="R39" i="1" s="1"/>
  <c r="L39" i="1" l="1"/>
</calcChain>
</file>

<file path=xl/sharedStrings.xml><?xml version="1.0" encoding="utf-8"?>
<sst xmlns="http://schemas.openxmlformats.org/spreadsheetml/2006/main" count="2175" uniqueCount="237">
  <si>
    <t>REKAPITULASI REALISASI FISIK DAN KEUANGAN</t>
  </si>
  <si>
    <t>DINAS PARIWISATA</t>
  </si>
  <si>
    <t>PEMERINTAH PROVINSI BALI</t>
  </si>
  <si>
    <t>TAHUN ANGGARAN 2023</t>
  </si>
  <si>
    <t>NO</t>
  </si>
  <si>
    <t>PROGRAM</t>
  </si>
  <si>
    <t>KEGIATAN / SUB KEGIATAN</t>
  </si>
  <si>
    <t>JUMLAH DANA (Rp.)</t>
  </si>
  <si>
    <t>REALISASI DANA (Rp.)</t>
  </si>
  <si>
    <t>BOBOT KEGIATAN</t>
  </si>
  <si>
    <t>PROSENTASE</t>
  </si>
  <si>
    <t>SISA ANGGARAN (Rp.)</t>
  </si>
  <si>
    <t>FISIK</t>
  </si>
  <si>
    <t>FISIK x BOBOT KEGIATAN</t>
  </si>
  <si>
    <t>KEUANGAN</t>
  </si>
  <si>
    <t>KEUANGAN x BOBOT KEGIATAN</t>
  </si>
  <si>
    <t>TARGET</t>
  </si>
  <si>
    <t>REALISASI</t>
  </si>
  <si>
    <t>DEVIASI</t>
  </si>
  <si>
    <t>A</t>
  </si>
  <si>
    <t>B</t>
  </si>
  <si>
    <t>C</t>
  </si>
  <si>
    <t>D</t>
  </si>
  <si>
    <t>E</t>
  </si>
  <si>
    <t>F 
 (D / ΣD)</t>
  </si>
  <si>
    <t>G</t>
  </si>
  <si>
    <t>H</t>
  </si>
  <si>
    <t>I</t>
  </si>
  <si>
    <t>J 
 (F x G)</t>
  </si>
  <si>
    <t>K 
 (F x H)</t>
  </si>
  <si>
    <t>L 
 (F x I)</t>
  </si>
  <si>
    <t>M</t>
  </si>
  <si>
    <t>N</t>
  </si>
  <si>
    <t>O</t>
  </si>
  <si>
    <t>P 
 (F x M)</t>
  </si>
  <si>
    <t>Q 
 (F x N)</t>
  </si>
  <si>
    <t>R 
 (F x O)</t>
  </si>
  <si>
    <t>S 
 (D - E)</t>
  </si>
  <si>
    <t>PROGRAM PENUNJANG URUSAN PEMERINTAHAN DAERAH PROVINSI
(3.26.01)</t>
  </si>
  <si>
    <t>Perencanaan, Penganggaran, dan Evaluasi Kinerja Perangkat Daerah / Penyusunan Dokumen Perencanaan Perangkat Daerah
(3.26.01.1.01.01)
[Dinas Pariwisata]
Sumber Dana : PENDAPATAN ASLI DAERAH (PAD)</t>
  </si>
  <si>
    <t>Perencanaan, Penganggaran, dan Evaluasi Kinerja Perangkat Daerah / Koordinasi dan Penyusunan Laporan Capaian Kinerja dan Ikhtisar Realisasi Kinerja SKPD
(3.26.01.1.01.06)
[Dinas Pariwisata]
Sumber Dana : PENDAPATAN ASLI DAERAH (PAD)</t>
  </si>
  <si>
    <t>Administrasi Keuangan Perangkat Daerah / Penyediaan Gaji dan Tunjangan ASN
(3.26.01.1.02.01)
[Dinas Pariwisata]
Sumber Dana : Dana Transfer Umum-Dana Alokasi Umum, PENDAPATAN ASLI DAERAH (PAD)</t>
  </si>
  <si>
    <t>Administrasi Umum Perangkat Daerah / Penyediaan Komponen Instalasi Listrik/Penerangan Bangunan Kantor
(3.26.01.1.06.01)
[Dinas Pariwisata]
Sumber Dana : PENDAPATAN ASLI DAERAH (PAD)</t>
  </si>
  <si>
    <t>Administrasi Umum Perangkat Daerah / Penyediaan Peralatan dan Perlengkapan Kantor
(3.26.01.1.06.02)
[Dinas Pariwisata]
Sumber Dana : PENDAPATAN ASLI DAERAH (PAD)</t>
  </si>
  <si>
    <t>Administrasi Umum Perangkat Daerah / Penyediaan Bahan Logistik Kantor
(3.26.01.1.06.04)
[Dinas Pariwisata]
Sumber Dana : PENDAPATAN ASLI DAERAH (PAD)</t>
  </si>
  <si>
    <t>Administrasi Umum Perangkat Daerah / Penyediaan Barang Cetakan dan Penggandaan
(3.26.01.1.06.05)
[Dinas Pariwisata]
Sumber Dana : PENDAPATAN ASLI DAERAH (PAD)</t>
  </si>
  <si>
    <t>Administrasi Umum Perangkat Daerah / Penyediaan Bahan Bacaan dan Peraturan Perundang-Undangan
(3.26.01.1.06.06)
[Dinas Pariwisata]
Sumber Dana : PENDAPATAN ASLI DAERAH (PAD)</t>
  </si>
  <si>
    <t>Administrasi Umum Perangkat Daerah / Penyelenggaraan Rapat Koordinasi dan Konsultasi SKPD
(3.26.01.1.06.09)
[Dinas Pariwisata]
Sumber Dana : PENDAPATAN ASLI DAERAH (PAD)</t>
  </si>
  <si>
    <t>Penyediaan Jasa Penunjang Urusan Pemerintahan Daerah / Penyediaan Jasa Surat Menyurat
(3.26.01.1.08.01)
[Dinas Pariwisata]
Sumber Dana : PENDAPATAN ASLI DAERAH (PAD)</t>
  </si>
  <si>
    <t>Penyediaan Jasa Penunjang Urusan Pemerintahan Daerah / Penyediaan Jasa Komunikasi, Sumber Daya Air dan Listrik
(3.26.01.1.08.02)
[Dinas Pariwisata]
Sumber Dana : PENDAPATAN ASLI DAERAH (PAD)</t>
  </si>
  <si>
    <t>Penyediaan Jasa Penunjang Urusan Pemerintahan Daerah / Penyediaan Jasa Pelayanan Umum Kantor
(3.26.01.1.08.04)
[Dinas Pariwisata]
Sumber Dana : PENDAPATAN ASLI DAERAH (PAD)</t>
  </si>
  <si>
    <t>Pemeliharaan Barang Milik Daerah Penunjang Urusan Pemerintahan Daerah / Penyediaan Jasa Pemeliharaan, Biaya Pemeliharaan, Pajak dan Perizinan Kendaraan Dinas Operasional atau Lapangan
(3.26.01.1.09.02)
[Dinas Pariwisata]
Sumber Dana : PENDAPATAN ASLI DAERAH (PAD)</t>
  </si>
  <si>
    <t>Pemeliharaan Barang Milik Daerah Penunjang Urusan Pemerintahan Daerah / Pemeliharaan/Rehabilitasi Gedung Kantor dan Bangunan Lainnya
(3.26.01.1.09.09)
[Dinas Pariwisata]
Sumber Dana : PENDAPATAN ASLI DAERAH (PAD)</t>
  </si>
  <si>
    <t>Pemeliharaan Barang Milik Daerah Penunjang Urusan Pemerintahan Daerah / Pemeliharaan/Rehabilitasi Sarana dan Prasarana Gedung Kantor atau Bangunan Lainnya
(3.26.01.1.09.10)
[Dinas Pariwisata]
Sumber Dana : PENDAPATAN ASLI DAERAH (PAD)</t>
  </si>
  <si>
    <t>PROGRAM PENINGKATAN DAYA TARIK DESTINASI PARIWISATA
(3.26.02)</t>
  </si>
  <si>
    <t>Pengelolaan Daya Tarik Wisata Provinsi / Monitoring dan Evaluasi Pengelolaan Daya Tarik Wisata Unggulan Provinsi
(3.26.02.1.01.04)
[Dinas Pariwisata]
Sumber Dana : PENDAPATAN ASLI DAERAH (PAD)</t>
  </si>
  <si>
    <t>Pengelolaan Destinasi Pariwisata Provinsi / Perencanaan Destinasi Pariwisata Provinsi
(3.26.02.1.03.02)
[Dinas Pariwisata]
Sumber Dana : PENDAPATAN ASLI DAERAH (PAD)</t>
  </si>
  <si>
    <t>Penetapan Tanda Daftar Usaha Pariwisata Lintas Daerah Kabupaten/Kota dalam 1 (Satu) Daerah Provinsi / Pembinaan dan Pengawasan Usaha Pariwisata
(3.26.02.1.04.04)
[Dinas Pariwisata]
Sumber Dana : PENDAPATAN ASLI DAERAH (PAD)</t>
  </si>
  <si>
    <t>Penetapan Tanda Daftar Usaha Pariwisata Lintas Daerah Kabupaten/Kota dalam 1 (Satu) Daerah Provinsi / Fasilitasi Standarisasi Industri dan Usaha Pariwisata
(3.26.02.1.04.05)
[Dinas Pariwisata]
Sumber Dana : PENDAPATAN ASLI DAERAH (PAD)</t>
  </si>
  <si>
    <t>PROGRAM PEMASARAN PARIWISATA
(3.26.03)</t>
  </si>
  <si>
    <t>Pemasaran Pariwisata Dalam dan Luar Negeri Daya Tarik, Destinasi dan Kawasan Strategis Pariwisata Provinsi / Penguatan Promosi Melalui Media Cetak, Elektronik, dan Media Lainnya Baik Dalam dan Luar Negeri
(3.26.03.1.01.01)
[Dinas Pariwisata]
Sumber Dana : PENDAPATAN ASLI DAERAH (PAD)</t>
  </si>
  <si>
    <t>Pemasaran Pariwisata Dalam dan Luar Negeri Daya Tarik, Destinasi dan Kawasan Strategis Pariwisata Provinsi / Penyediaan Data dan Penyebaran Informasi Pariwisata Provinsi, Baik Dalam dan Luar Negeri
(3.26.03.1.01.03)
[Dinas Pariwisata]
Sumber Dana : PENDAPATAN ASLI DAERAH (PAD)</t>
  </si>
  <si>
    <t>Pemasaran Pariwisata Dalam dan Luar Negeri Daya Tarik, Destinasi dan Kawasan Strategis Pariwisata Provinsi / Peningkatan Kerja Sama dan Kemitraan Pariwisata Dalam dan Luar Negeri
(3.26.03.1.01.04)
[Dinas Pariwisata]
Sumber Dana : PENDAPATAN ASLI DAERAH (PAD)</t>
  </si>
  <si>
    <t>PROGRAM PENGEMBANGAN EKONOMI KREATIF MELALUI PEMANFAATAN DAN PERLINDUNGAN HAK KEKAYAAN INTELEKTUAL
(3.26.04)</t>
  </si>
  <si>
    <t>Penyediaan Sarana dan Prasarana Kota Kreatif / Koordinasi dan Sinkronisasi Pengembangan Ruang Kreasi dan Jaringan Orang Kreatif
(3.26.04.1.01.03)
[Dinas Pariwisata]
Sumber Dana : PENDAPATAN ASLI DAERAH (PAD)</t>
  </si>
  <si>
    <t>Penyediaan Sarana dan Prasarana Kota Kreatif / Koordinasi dan Sinkronisasi Peningkatan Usaha Kreatif Terutama bagi Usaha Pemula
(3.26.04.1.01.05)
[Dinas Pariwisata]
Sumber Dana : PENDAPATAN ASLI DAERAH (PAD)</t>
  </si>
  <si>
    <t>Pengembangan Ekosistem Ekonomi Kreatif / Penyusunan Rencana Aksi Pengembangan Ekonomi Kreatif
(3.26.04.1.02.09)
[Dinas Pariwisata]
Sumber Dana : PENDAPATAN ASLI DAERAH (PAD)</t>
  </si>
  <si>
    <t>PROGRAM PENGEMBANGAN SUMBER DAYA PARIWISATA DAN EKONOMI KREATIF
(3.26.05)</t>
  </si>
  <si>
    <t>Pelaksanaan Peningkatan Kapasitas Sumber Daya Manusia Pariwisata dan Ekonomi Kreatif Tingkat Lanjutan / Pengembangan Kompetensi SDM Pariwisata dan Ekonomi Kreatif Tingkat Lanjutan
(3.26.05.1.01.01)
[Dinas Pariwisata]
Sumber Dana : PENDAPATAN ASLI DAERAH (PAD)</t>
  </si>
  <si>
    <t>Pelaksanaan Peningkatan Kapasitas Sumber Daya Manusia Pariwisata dan Ekonomi Kreatif Tingkat Lanjutan / Peningkatan Peran serta Masyarakat dalam Pengembangan Kemitraan Pariwisata
(3.26.05.1.01.02)
[Dinas Pariwisata]
Sumber Dana : PENDAPATAN ASLI DAERAH (PAD)</t>
  </si>
  <si>
    <t>Pelaksanaan Peningkatan Kapasitas Sumber Daya Manusia Pariwisata dan Ekonomi Kreatif Tingkat Lanjutan / Fasilitasi Pengembangan Kompetensi Sumber Daya Manusia Ekonomi Kreatif
(3.26.05.1.01.09)
[Dinas Pariwisata]
Sumber Dana : PENDAPATAN ASLI DAERAH (PAD)</t>
  </si>
  <si>
    <t>TOTAL</t>
  </si>
  <si>
    <t>Denpasar, 30 Nopember 2023</t>
  </si>
  <si>
    <t>Mengetahui,</t>
  </si>
  <si>
    <t>Kepala Dinas Pariwisata Provinsi Bali</t>
  </si>
  <si>
    <t>Tjok Bagus Pemayun, A.Par., MM</t>
  </si>
  <si>
    <t>NIP. 19660907 199903 1 004</t>
  </si>
  <si>
    <t>PADA BULAN Nopember 2023</t>
  </si>
  <si>
    <t>PROVINSI</t>
  </si>
  <si>
    <t>: BALI</t>
  </si>
  <si>
    <t>SKPD</t>
  </si>
  <si>
    <t>: DINAS PARIWISATA</t>
  </si>
  <si>
    <t>PROGRAM / KEGIATAN / SUB KEGIATAN</t>
  </si>
  <si>
    <t>TOLOK UKUR DAN TARGET 
 KINERJA KEGIATAN</t>
  </si>
  <si>
    <t>RENCANA BIAYA 1 TAHUN (Rp.)</t>
  </si>
  <si>
    <t>BOBOT REKENING BELANJA</t>
  </si>
  <si>
    <t>PROSENTASE (%)</t>
  </si>
  <si>
    <t>PERMASALAHAN / 
 UPAYA PEMECAHANNYA / 
 KETERANGAN LAINNYA</t>
  </si>
  <si>
    <t>F 
 (D / ΣPAGU KEGIATAN)</t>
  </si>
  <si>
    <t>T</t>
  </si>
  <si>
    <t>Belanja Alat/Bahan untuk Kegiatan Kantor-Alat Tulis Kantor
(5.1.02.01.01.0024)</t>
  </si>
  <si>
    <t>Perencanaan, Penganggaran, dan Evaluasi Kinerja Perangkat Daerah / Penyusunan Dokumen Perencanaan Perangkat Daerah
(3.26.01.1.01.01)
 Sumber Dana : PENDAPATAN ASLI DAERAH (PAD)</t>
  </si>
  <si>
    <t>Belanja Alat/Bahan untuk Kegiatan Kantor- Kertas dan Cover
(5.1.02.01.01.0025)</t>
  </si>
  <si>
    <t xml:space="preserve">Efisiensi
</t>
  </si>
  <si>
    <t>Belanja Alat/Bahan untuk Kegiatan Kantor-Bahan Komputer
(5.1.02.01.01.0029)</t>
  </si>
  <si>
    <t>Belanja Jasa Tenaga Administrasi
(5.1.02.02.01.0026)</t>
  </si>
  <si>
    <t>Belanja Iuran Jaminan Kesehatan bagi Non ASN
(5.1.02.02.02.0005)</t>
  </si>
  <si>
    <t>Belanja Iuran Jaminan Kecelakaan Kerja bagi Non ASN
(5.1.02.02.02.0006)</t>
  </si>
  <si>
    <t>Belanja Iuran Jaminan Kematian bagi Non ASN
(5.1.02.02.02.0007)</t>
  </si>
  <si>
    <t>Pengguna Anggaran/Kuasa Pengguna Anggaran,</t>
  </si>
  <si>
    <t>Pejabat Pelaksana Teknis Kegiatan,</t>
  </si>
  <si>
    <t>Penyusunan Dokumen Perencanaan Perangkat Daerah</t>
  </si>
  <si>
    <t>A.A. Istri Vera Laksmi Dewi, SE., MM</t>
  </si>
  <si>
    <t>NIP. 19790925 200802 2 001</t>
  </si>
  <si>
    <t>Rasionalisasi</t>
  </si>
  <si>
    <t>Perencanaan, Penganggaran, dan Evaluasi Kinerja Perangkat Daerah / Koordinasi dan Penyusunan Laporan Capaian Kinerja dan Ikhtisar Realisasi Kinerja SKPD
(3.26.01.1.01.06)
 Sumber Dana : PENDAPATAN ASLI DAERAH (PAD)</t>
  </si>
  <si>
    <t>Efisiensi</t>
  </si>
  <si>
    <t>Belanja Alat/Bahan untuk Kegiatan Kantor-Benda Pos
(5.1.02.01.01.0027)</t>
  </si>
  <si>
    <t>Koordinasi dan Penyusunan Laporan Capaian Kinerja dan Ikhtisar Realisasi Kinerja SKPD</t>
  </si>
  <si>
    <t>Belanja Gaji Pokok PNS
(5.1.01.01.01.0001)</t>
  </si>
  <si>
    <t>Administrasi Keuangan Perangkat Daerah / Penyediaan Gaji dan Tunjangan ASN
(3.26.01.1.02.01)
 Sumber Dana : Dana Transfer Umum-Dana Alokasi Umum, PENDAPATAN ASLI DAERAH (PAD)</t>
  </si>
  <si>
    <t>Belanja Tunjangan Keluarga PNS
(5.1.01.01.02.0001)</t>
  </si>
  <si>
    <t>Belanja Tunjangan Jabatan PNS
(5.1.01.01.03.0001)</t>
  </si>
  <si>
    <t>Belanja Tunjangan Fungsional PNS
(5.1.01.01.04.0001)</t>
  </si>
  <si>
    <t>Belanja Tunjangan Fungsional Umum PNS
(5.1.01.01.05.0001)</t>
  </si>
  <si>
    <t>Belanja Tunjangan Beras PNS
(5.1.01.01.06.0001)</t>
  </si>
  <si>
    <t>Belanja Tunjangan PPh/Tunjangan Khusus PNS
(5.1.01.01.07.0001)</t>
  </si>
  <si>
    <t>Belanja Pembulatan Gaji PNS
(5.1.01.01.08.0001)</t>
  </si>
  <si>
    <t>Belanja Iuran Jaminan Kesehatan PNS
(5.1.01.01.09.0001)</t>
  </si>
  <si>
    <t>Belanja Iuran Jaminan Kecelakaan Kerja PNS
(5.1.01.01.10.0001)</t>
  </si>
  <si>
    <t>Belanja Iuran Jaminan Kematian PNS
(5.1.01.01.11.0001)</t>
  </si>
  <si>
    <t>Belanja Iuran Simpanan Peserta Tabungan Perumahan Rakyat PNS
(5.1.01.01.12.0001)</t>
  </si>
  <si>
    <t>Tambahan Penghasilan berdasarkan Beban Kerja PNS
(5.1.01.02.01.0001)</t>
  </si>
  <si>
    <t xml:space="preserve">Kesalahan Perhitungan aliran kas pergeseran sisa anggaran semester I ke semester II
</t>
  </si>
  <si>
    <t>Tambahan Penghasilan berdasarkan Kondisi Kerja PNS
(5.1.01.02.03.0001)</t>
  </si>
  <si>
    <t>Tambahan Penghasilan berdasarkan Prestasi Kerja PNS
(5.1.01.02.05.0001)</t>
  </si>
  <si>
    <t>Belanja Honorarium Penanggungjawaban Pengelola Keuangan
(5.1.01.03.07.0001)</t>
  </si>
  <si>
    <t>Penyediaan Gaji dan Tunjangan ASN</t>
  </si>
  <si>
    <t>Belanja Alat/Bahan untuk Kegiatan Kantor-Alat Listrik
(5.1.02.01.01.0031)</t>
  </si>
  <si>
    <t>Administrasi Umum Perangkat Daerah / Penyediaan Komponen Instalasi Listrik/Penerangan Bangunan Kantor
(3.26.01.1.06.01)
 Sumber Dana : PENDAPATAN ASLI DAERAH (PAD)</t>
  </si>
  <si>
    <t>Penyediaan Komponen Instalasi Listrik/Penerangan Bangunan Kantor</t>
  </si>
  <si>
    <t>Administrasi Umum Perangkat Daerah / Penyediaan Peralatan dan Perlengkapan Kantor
(3.26.01.1.06.02)
 Sumber Dana : PENDAPATAN ASLI DAERAH (PAD)</t>
  </si>
  <si>
    <t>Penyediaan Peralatan dan Perlengkapan Kantor</t>
  </si>
  <si>
    <t>Belanja Alat/Bahan untuk Kegiatan Kantor-Alat/Bahan untuk Kegiatan Kantor Lainnya
(5.1.02.01.01.0036)</t>
  </si>
  <si>
    <t>Administrasi Umum Perangkat Daerah / Penyediaan Bahan Logistik Kantor
(3.26.01.1.06.04)
 Sumber Dana : PENDAPATAN ASLI DAERAH (PAD)</t>
  </si>
  <si>
    <t>Penyediaan Bahan Logistik Kantor</t>
  </si>
  <si>
    <t>Administrasi Umum Perangkat Daerah / Penyediaan Barang Cetakan dan Penggandaan
(3.26.01.1.06.05)
 Sumber Dana : PENDAPATAN ASLI DAERAH (PAD)</t>
  </si>
  <si>
    <t>Penyediaan Barang Cetakan dan Penggandaan</t>
  </si>
  <si>
    <t>Belanja Langganan Jurnal/Surat Kabar/Majalah
(5.1.02.02.01.0062)</t>
  </si>
  <si>
    <t>Administrasi Umum Perangkat Daerah / Penyediaan Bahan Bacaan dan Peraturan Perundang-Undangan
(3.26.01.1.06.06)
 Sumber Dana : PENDAPATAN ASLI DAERAH (PAD)</t>
  </si>
  <si>
    <t>Penyediaan Bahan Bacaan dan Peraturan Perundang-Undangan</t>
  </si>
  <si>
    <t>Belanja Makanan dan Minuman Rapat
(5.1.02.01.01.0052)</t>
  </si>
  <si>
    <t>Administrasi Umum Perangkat Daerah / Penyelenggaraan Rapat Koordinasi dan Konsultasi SKPD
(3.26.01.1.06.09)
 Sumber Dana : PENDAPATAN ASLI DAERAH (PAD)</t>
  </si>
  <si>
    <t>Belanja Makanan dan Minuman Jamuan Tamu
(5.1.02.01.01.0053)</t>
  </si>
  <si>
    <t>Jumlah Kunjungan banyak melebihi aliran kas</t>
  </si>
  <si>
    <t>Belanja Perjalanan Dinas Biasa
(5.1.02.04.01.0001)</t>
  </si>
  <si>
    <t>Penyelenggaraan Rapat Koordinasi dan Konsultasi SKPD</t>
  </si>
  <si>
    <t>Penyediaan Jasa Penunjang Urusan Pemerintahan Daerah / Penyediaan Jasa Surat Menyurat
(3.26.01.1.08.01)
 Sumber Dana : PENDAPATAN ASLI DAERAH (PAD)</t>
  </si>
  <si>
    <t>Penyediaan Jasa Surat Menyurat</t>
  </si>
  <si>
    <t>Belanja Tagihan Telepon
(5.1.02.02.01.0059)</t>
  </si>
  <si>
    <t>Penyediaan Jasa Penunjang Urusan Pemerintahan Daerah / Penyediaan Jasa Komunikasi, Sumber Daya Air dan Listrik
(3.26.01.1.08.02)
 Sumber Dana : PENDAPATAN ASLI DAERAH (PAD)</t>
  </si>
  <si>
    <t>Belanja Tagihan Air
(5.1.02.02.01.0060)</t>
  </si>
  <si>
    <t>Belanja Tagihan Listrik
(5.1.02.02.01.0061)</t>
  </si>
  <si>
    <t>Penyediaan Jasa Komunikasi, Sumber Daya Air dan Listrik</t>
  </si>
  <si>
    <t>Belanja Bahan-Bahan Kimia
(5.1.02.01.01.0002)</t>
  </si>
  <si>
    <t>Penyediaan Jasa Penunjang Urusan Pemerintahan Daerah / Penyediaan Jasa Pelayanan Umum Kantor
(3.26.01.1.08.04)
 Sumber Dana : PENDAPATAN ASLI DAERAH (PAD)</t>
  </si>
  <si>
    <t>Belanja Alat/Bahan untuk Kegiatan Kantor-Perabot Kantor
(5.1.02.01.01.0030)</t>
  </si>
  <si>
    <t>Belanja Jasa Tenaga Pelayanan Umum
(5.1.02.02.01.0028)</t>
  </si>
  <si>
    <t>Belanja Jasa Tenaga Kebersihan
(5.1.02.02.01.0030)</t>
  </si>
  <si>
    <t>Belanja Pemeliharaan Bangunan Gedung-Bangunan Gedung Tempat Kerja-Taman
(5.1.02.03.03.0036)</t>
  </si>
  <si>
    <t>Penyediaan Jasa Pelayanan Umum Kantor</t>
  </si>
  <si>
    <t>Belanja Bahan-Bahan Bakar dan Pelumas
(5.1.02.01.01.0004)</t>
  </si>
  <si>
    <t>Pemeliharaan Barang Milik Daerah Penunjang Urusan Pemerintahan Daerah / Penyediaan Jasa Pemeliharaan, Biaya Pemeliharaan, Pajak dan Perizinan Kendaraan Dinas Operasional atau Lapangan
(3.26.01.1.09.02)
 Sumber Dana : PENDAPATAN ASLI DAERAH (PAD)</t>
  </si>
  <si>
    <t>Belanja Pembayaran Pajak, Bea, dan Perizinan
(5.1.02.02.01.0067)</t>
  </si>
  <si>
    <t>Belanja Pemeliharaan Alat Angkutan-Alat Angkutan Darat Bermotor-Kendaraan DinasBermotor Perorangan
(5.1.02.03.02.0035)</t>
  </si>
  <si>
    <t>Penyediaan Jasa Pemeliharaan, Biaya Pemeliharaan, Pajak dan Perizinan Kendaraan Dinas Operasional atau Lapangan</t>
  </si>
  <si>
    <t>Pemeliharaan Barang Milik Daerah Penunjang Urusan Pemerintahan Daerah / Pemeliharaan/Rehabilitasi Gedung Kantor dan Bangunan Lainnya
(3.26.01.1.09.09)
 Sumber Dana : PENDAPATAN ASLI DAERAH (PAD)</t>
  </si>
  <si>
    <t>Belanja Jasa Tenaga Keamanan
(5.1.02.02.01.0031)</t>
  </si>
  <si>
    <t>Belanja Jasa Tenaga Supir
(5.1.02.02.01.0033)</t>
  </si>
  <si>
    <t>Pemeliharaan/Rehabilitasi Gedung Kantor dan Bangunan Lainnya</t>
  </si>
  <si>
    <t>Belanja Pemeliharaan Alat Kantor dan Rumah Tangga-Alat Rumah Tangga-Alat Pendingin
(5.1.02.03.02.0121)</t>
  </si>
  <si>
    <t>Pemeliharaan Barang Milik Daerah Penunjang Urusan Pemerintahan Daerah / Pemeliharaan/Rehabilitasi Sarana dan Prasarana Gedung Kantor atau Bangunan Lainnya
(3.26.01.1.09.10)
 Sumber Dana : PENDAPATAN ASLI DAERAH (PAD)</t>
  </si>
  <si>
    <t>Belanja Pemeliharaan Komputer-Komputer Unit-Personal Computer
(5.1.02.03.02.0405)</t>
  </si>
  <si>
    <t>Belanja Pemeliharaan Komputer-Peralatan Komputer-Peralatan Jaringan
(5.1.02.03.02.0410)</t>
  </si>
  <si>
    <t>Pemeliharaan/Rehabilitasi Sarana dan Prasarana Gedung Kantor atau Bangunan Lainnya</t>
  </si>
  <si>
    <t>Pengelolaan Daya Tarik Wisata Provinsi / Monitoring dan Evaluasi Pengelolaan Daya Tarik Wisata Unggulan Provinsi
(3.26.02.1.01.04)
 Sumber Dana : PENDAPATAN ASLI DAERAH (PAD)</t>
  </si>
  <si>
    <t>Honorarium Narasumber atau Pembahas, Moderator, Pembawa Acara, dan Panitia
(5.1.02.02.01.0003)</t>
  </si>
  <si>
    <t>Belanja Perjalanan Dinas Dalam Kota
(5.1.02.04.01.0003)</t>
  </si>
  <si>
    <t>Belanja Perjalanan Dinas Paket Meeting Dalam Kota
(5.1.02.04.01.0004)</t>
  </si>
  <si>
    <t>Monitoring dan Evaluasi Pengelolaan Daya Tarik Wisata Unggulan Provinsi</t>
  </si>
  <si>
    <t>Ida Bagus Adi Laksana, SS., M.Si</t>
  </si>
  <si>
    <t>NIP. 19661220 199303 1 009</t>
  </si>
  <si>
    <t>Pengelolaan Destinasi Pariwisata Provinsi / Perencanaan Destinasi Pariwisata Provinsi
(3.26.02.1.03.02)
 Sumber Dana : PENDAPATAN ASLI DAERAH (PAD)</t>
  </si>
  <si>
    <t>Efisiensi anggaran</t>
  </si>
  <si>
    <t>Belanja Jasa Tenaga Ahli
(5.1.02.02.01.0029)</t>
  </si>
  <si>
    <t>Belanja Sewa Peralatan Studio Audio
(5.1.02.02.04.0132)</t>
  </si>
  <si>
    <t>Belanja Sewa Bangunan Gedung Kantor
(5.1.02.02.05.0001)</t>
  </si>
  <si>
    <t>Perencanaan Destinasi Pariwisata Provinsi</t>
  </si>
  <si>
    <t>Penetapan Tanda Daftar Usaha Pariwisata Lintas Daerah Kabupaten/Kota dalam 1 (Satu) Daerah Provinsi / Pembinaan dan Pengawasan Usaha Pariwisata
(3.26.02.1.04.04)
 Sumber Dana : PENDAPATAN ASLI DAERAH (PAD)</t>
  </si>
  <si>
    <t>Pembinaan dan Pengawasan Usaha Pariwisata</t>
  </si>
  <si>
    <t>Ni Nyoman Ayu Andriani, SH., M.H</t>
  </si>
  <si>
    <t>NIP. 19651005 199102 2 002</t>
  </si>
  <si>
    <t xml:space="preserve">Dalam proses SPJ
</t>
  </si>
  <si>
    <t>Penetapan Tanda Daftar Usaha Pariwisata Lintas Daerah Kabupaten/Kota dalam 1 (Satu) Daerah Provinsi / Fasilitasi Standarisasi Industri dan Usaha Pariwisata
(3.26.02.1.04.05)
 Sumber Dana : PENDAPATAN ASLI DAERAH (PAD)</t>
  </si>
  <si>
    <t xml:space="preserve">"Penawaran di
 e-purchasing"
</t>
  </si>
  <si>
    <t>Fasilitasi Standarisasi Industri dan Usaha Pariwisata</t>
  </si>
  <si>
    <t>Pemasaran Pariwisata Dalam dan Luar Negeri Daya Tarik, Destinasi dan Kawasan Strategis Pariwisata Provinsi / Penguatan Promosi Melalui Media Cetak, Elektronik, dan Media Lainnya Baik Dalam dan Luar Negeri
(3.26.03.1.01.01)
 Sumber Dana : PENDAPATAN ASLI DAERAH (PAD)</t>
  </si>
  <si>
    <t>Belanja Jasa Iklan/Reklame, Film, dan Pemotretan
(5.1.02.02.01.0055)</t>
  </si>
  <si>
    <t xml:space="preserve">BPKAD
</t>
  </si>
  <si>
    <t>Penguatan Promosi Melalui Media Cetak, Elektronik, dan Media Lainnya Baik Dalam dan Luar Negeri</t>
  </si>
  <si>
    <t xml:space="preserve">Terdapat sisa anggaran karena Efisiensi harga
</t>
  </si>
  <si>
    <t>Pemasaran Pariwisata Dalam dan Luar Negeri Daya Tarik, Destinasi dan Kawasan Strategis Pariwisata Provinsi / Penyediaan Data dan Penyebaran Informasi Pariwisata Provinsi, Baik Dalam dan Luar Negeri
(3.26.03.1.01.03)
 Sumber Dana : PENDAPATAN ASLI DAERAH (PAD)</t>
  </si>
  <si>
    <t>Penyediaan Data dan Penyebaran Informasi Pariwisata Provinsi, Baik Dalam dan Luar Negeri</t>
  </si>
  <si>
    <t>Pemasaran Pariwisata Dalam dan Luar Negeri Daya Tarik, Destinasi dan Kawasan Strategis Pariwisata Provinsi / Peningkatan Kerja Sama dan Kemitraan Pariwisata Dalam dan Luar Negeri
(3.26.03.1.01.04)
 Sumber Dana : PENDAPATAN ASLI DAERAH (PAD)</t>
  </si>
  <si>
    <t>Peningkatan Kerja Sama dan Kemitraan Pariwisata Dalam dan Luar Negeri</t>
  </si>
  <si>
    <t xml:space="preserve">Adanya penawaran di e-katalog
</t>
  </si>
  <si>
    <t>Penyediaan Sarana dan Prasarana Kota Kreatif / Koordinasi dan Sinkronisasi Pengembangan Ruang Kreasi dan Jaringan Orang Kreatif
(3.26.04.1.01.03)
 Sumber Dana : PENDAPATAN ASLI DAERAH (PAD)</t>
  </si>
  <si>
    <t>Koordinasi dan Sinkronisasi Pengembangan Ruang Kreasi dan Jaringan Orang Kreatif</t>
  </si>
  <si>
    <t xml:space="preserve">Adanya penawaran di e- katalog
</t>
  </si>
  <si>
    <t>Penyediaan Sarana dan Prasarana Kota Kreatif / Koordinasi dan Sinkronisasi Peningkatan Usaha Kreatif Terutama bagi Usaha Pemula
(3.26.04.1.01.05)
 Sumber Dana : PENDAPATAN ASLI DAERAH (PAD)</t>
  </si>
  <si>
    <t>Koordinasi dan Sinkronisasi Peningkatan Usaha Kreatif Terutama bagi Usaha Pemula</t>
  </si>
  <si>
    <t>Pengembangan Ekosistem Ekonomi Kreatif / Penyusunan Rencana Aksi Pengembangan Ekonomi Kreatif
(3.26.04.1.02.09)
 Sumber Dana : PENDAPATAN ASLI DAERAH (PAD)</t>
  </si>
  <si>
    <t>Penyusunan Rencana Aksi Pengembangan Ekonomi Kreatif</t>
  </si>
  <si>
    <t xml:space="preserve">masih dalam proses
</t>
  </si>
  <si>
    <t>Pelaksanaan Peningkatan Kapasitas Sumber Daya Manusia Pariwisata dan Ekonomi Kreatif Tingkat Lanjutan / Pengembangan Kompetensi SDM Pariwisata dan Ekonomi Kreatif Tingkat Lanjutan
(3.26.05.1.01.01)
 Sumber Dana : PENDAPATAN ASLI DAERAH (PAD)</t>
  </si>
  <si>
    <t>Belanja Jasa Konsultansi Berorientasi Layanan-Jasa Khusus
(5.1.02.02.09.0014)</t>
  </si>
  <si>
    <t>Pengembangan Kompetensi SDM Pariwisata dan Ekonomi Kreatif Tingkat Lanjutan</t>
  </si>
  <si>
    <t>Pelaksanaan Peningkatan Kapasitas Sumber Daya Manusia Pariwisata dan Ekonomi Kreatif Tingkat Lanjutan / Peningkatan Peran serta Masyarakat dalam Pengembangan Kemitraan Pariwisata
(3.26.05.1.01.02)
 Sumber Dana : PENDAPATAN ASLI DAERAH (PAD)</t>
  </si>
  <si>
    <t>Belanja Alat/Bahan untuk Kegiatan Kantor-Perlengkapan Dinas
(5.1.02.01.01.0032)</t>
  </si>
  <si>
    <t>Belanja Obat-Obatan-Obat
(5.1.02.01.01.0037)</t>
  </si>
  <si>
    <t>Peningkatan Peran serta Masyarakat dalam Pengembangan Kemitraan Pariwisata</t>
  </si>
  <si>
    <t>Pelaksanaan Peningkatan Kapasitas Sumber Daya Manusia Pariwisata dan Ekonomi Kreatif Tingkat Lanjutan / Fasilitasi Pengembangan Kompetensi Sumber Daya Manusia Ekonomi Kreatif
(3.26.05.1.01.09)
 Sumber Dana : PENDAPATAN ASLI DAERAH (PAD)</t>
  </si>
  <si>
    <t>Belanja Natura dan Pakan-Natura
(5.1.02.01.01.0043)</t>
  </si>
  <si>
    <t>Belanja Sewa Alat Peraga Pelatihan dan Percontohan Lainnya
(5.1.02.02.04.0465)</t>
  </si>
  <si>
    <t>Fasilitasi Pengembangan Kompetensi Sumber Daya Manusia Ekonomi Kreatif</t>
  </si>
  <si>
    <t>Aliran kas s/d Bulan ini:</t>
  </si>
  <si>
    <t>BULAN LAPORAN: Desember</t>
  </si>
  <si>
    <t>KETERANGAN</t>
  </si>
  <si>
    <t>Adanya Mutasi Keluar dan masuk pegawai, Pensiun dan adanya pemberhentian Honorarium</t>
  </si>
  <si>
    <t>Penawaran di 
e-purchasing</t>
  </si>
  <si>
    <t>Adanya penawaran di e- katalog</t>
  </si>
  <si>
    <t>Terdapat sisa anggaran karena Efisiensi harga</t>
  </si>
  <si>
    <t>Penawaran di
 e-purchasing</t>
  </si>
  <si>
    <t>Adanya penawaran di e-katalog</t>
  </si>
  <si>
    <t>SE No. 8004 Tahun 2023 Pengendalian Pelaksanaan Belanja Daerah</t>
  </si>
  <si>
    <t>SE No. 8004 Tahun 2023 Pengendalian Pelaksanaan Belanja Daerah dan adanya Efisiensi</t>
  </si>
  <si>
    <t>Denpasar, 2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</si>
</sst>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-"/>
    <numFmt numFmtId="165" formatCode="#,##0.00_-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u/>
      <sz val="10"/>
      <color rgb="FF000000"/>
      <name val="Tahoma"/>
      <family val="2"/>
    </font>
    <font>
      <sz val="11"/>
      <color rgb="FF00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1DD2FF"/>
        <bgColor rgb="FF1DD2FF"/>
      </patternFill>
    </fill>
    <fill>
      <patternFill patternType="solid">
        <fgColor rgb="FFE8E8E8"/>
        <bgColor rgb="FFE8E8E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7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0" xfId="0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0" fillId="0" borderId="4" xfId="0" applyBorder="1"/>
    <xf numFmtId="0" fontId="5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14" xfId="2"/>
    <cellStyle name="Normal 2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D37" zoomScale="90" zoomScaleNormal="90" workbookViewId="0">
      <selection activeCell="L44" sqref="L44"/>
    </sheetView>
  </sheetViews>
  <sheetFormatPr defaultRowHeight="15" x14ac:dyDescent="0.25"/>
  <cols>
    <col min="1" max="1" width="5" customWidth="1"/>
    <col min="2" max="2" width="33" customWidth="1"/>
    <col min="3" max="3" width="35" customWidth="1"/>
    <col min="4" max="4" width="17.28515625" customWidth="1"/>
    <col min="5" max="5" width="16.140625" customWidth="1"/>
    <col min="6" max="18" width="10" customWidth="1"/>
    <col min="19" max="19" width="16.140625" customWidth="1"/>
    <col min="20" max="20" width="16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0" x14ac:dyDescent="0.25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20" x14ac:dyDescent="0.25">
      <c r="A5" s="31" t="s">
        <v>226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0" x14ac:dyDescent="0.25">
      <c r="A6" s="3"/>
    </row>
    <row r="7" spans="1:20" x14ac:dyDescent="0.25">
      <c r="A7" s="30" t="s">
        <v>4</v>
      </c>
      <c r="B7" s="30" t="s">
        <v>5</v>
      </c>
      <c r="C7" s="30" t="s">
        <v>6</v>
      </c>
      <c r="D7" s="30" t="s">
        <v>7</v>
      </c>
      <c r="E7" s="30" t="s">
        <v>8</v>
      </c>
      <c r="F7" s="30" t="s">
        <v>9</v>
      </c>
      <c r="G7" s="30" t="s">
        <v>10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2" t="s">
        <v>11</v>
      </c>
      <c r="T7" s="32" t="s">
        <v>227</v>
      </c>
    </row>
    <row r="8" spans="1:20" x14ac:dyDescent="0.25">
      <c r="A8" s="30"/>
      <c r="B8" s="30"/>
      <c r="C8" s="30"/>
      <c r="D8" s="30"/>
      <c r="E8" s="30"/>
      <c r="F8" s="30"/>
      <c r="G8" s="30" t="s">
        <v>12</v>
      </c>
      <c r="H8" s="30"/>
      <c r="I8" s="30"/>
      <c r="J8" s="30" t="s">
        <v>13</v>
      </c>
      <c r="K8" s="30"/>
      <c r="L8" s="30"/>
      <c r="M8" s="30" t="s">
        <v>14</v>
      </c>
      <c r="N8" s="30"/>
      <c r="O8" s="30"/>
      <c r="P8" s="30" t="s">
        <v>15</v>
      </c>
      <c r="Q8" s="30"/>
      <c r="R8" s="30"/>
      <c r="S8" s="32"/>
      <c r="T8" s="32"/>
    </row>
    <row r="9" spans="1:20" x14ac:dyDescent="0.25">
      <c r="A9" s="30"/>
      <c r="B9" s="30"/>
      <c r="C9" s="30"/>
      <c r="D9" s="30"/>
      <c r="E9" s="30"/>
      <c r="F9" s="30"/>
      <c r="G9" s="1" t="s">
        <v>16</v>
      </c>
      <c r="H9" s="1" t="s">
        <v>17</v>
      </c>
      <c r="I9" s="1" t="s">
        <v>18</v>
      </c>
      <c r="J9" s="1" t="s">
        <v>16</v>
      </c>
      <c r="K9" s="1" t="s">
        <v>17</v>
      </c>
      <c r="L9" s="1" t="s">
        <v>18</v>
      </c>
      <c r="M9" s="1" t="s">
        <v>16</v>
      </c>
      <c r="N9" s="1" t="s">
        <v>17</v>
      </c>
      <c r="O9" s="1" t="s">
        <v>18</v>
      </c>
      <c r="P9" s="1" t="s">
        <v>16</v>
      </c>
      <c r="Q9" s="1" t="s">
        <v>17</v>
      </c>
      <c r="R9" s="1" t="s">
        <v>18</v>
      </c>
      <c r="S9" s="32"/>
      <c r="T9" s="32"/>
    </row>
    <row r="10" spans="1:20" ht="25.5" x14ac:dyDescent="0.25">
      <c r="A10" s="2" t="s">
        <v>19</v>
      </c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26</v>
      </c>
      <c r="I10" s="2" t="s">
        <v>27</v>
      </c>
      <c r="J10" s="2" t="s">
        <v>28</v>
      </c>
      <c r="K10" s="2" t="s">
        <v>29</v>
      </c>
      <c r="L10" s="2" t="s">
        <v>30</v>
      </c>
      <c r="M10" s="2" t="s">
        <v>31</v>
      </c>
      <c r="N10" s="2" t="s">
        <v>32</v>
      </c>
      <c r="O10" s="2" t="s">
        <v>33</v>
      </c>
      <c r="P10" s="2" t="s">
        <v>34</v>
      </c>
      <c r="Q10" s="2" t="s">
        <v>35</v>
      </c>
      <c r="R10" s="2" t="s">
        <v>36</v>
      </c>
      <c r="S10" s="33" t="s">
        <v>37</v>
      </c>
      <c r="T10" s="2" t="s">
        <v>89</v>
      </c>
    </row>
    <row r="11" spans="1:20" ht="114.75" x14ac:dyDescent="0.25">
      <c r="A11" s="4">
        <v>1</v>
      </c>
      <c r="B11" s="6" t="s">
        <v>38</v>
      </c>
      <c r="C11" s="6" t="s">
        <v>39</v>
      </c>
      <c r="D11" s="7">
        <v>39315296</v>
      </c>
      <c r="E11" s="7">
        <v>38943896</v>
      </c>
      <c r="F11" s="8">
        <f>D11/D39</f>
        <v>2.7754222543630793E-3</v>
      </c>
      <c r="G11" s="9">
        <v>100</v>
      </c>
      <c r="H11" s="9">
        <v>100</v>
      </c>
      <c r="I11" s="2">
        <v>0</v>
      </c>
      <c r="J11" s="10">
        <f>F11*G11</f>
        <v>0.27754222543630791</v>
      </c>
      <c r="K11" s="10">
        <f>F11*H11</f>
        <v>0.27754222543630791</v>
      </c>
      <c r="L11" s="4">
        <f>F11*I11</f>
        <v>0</v>
      </c>
      <c r="M11" s="9">
        <v>100</v>
      </c>
      <c r="N11" s="9">
        <v>99.055329508392859</v>
      </c>
      <c r="O11" s="9">
        <f t="shared" ref="O11:O38" si="0">M11-N11</f>
        <v>0.94467049160714112</v>
      </c>
      <c r="P11" s="10">
        <f>F11*M11</f>
        <v>0.27754222543630791</v>
      </c>
      <c r="Q11" s="10">
        <f>F11*N11</f>
        <v>0.27492036593086133</v>
      </c>
      <c r="R11" s="47">
        <v>0.01</v>
      </c>
      <c r="S11" s="34">
        <f>D11-E11</f>
        <v>371400</v>
      </c>
      <c r="T11" s="38" t="s">
        <v>106</v>
      </c>
    </row>
    <row r="12" spans="1:20" ht="127.5" x14ac:dyDescent="0.25">
      <c r="A12" s="5">
        <v>2</v>
      </c>
      <c r="B12" s="11" t="s">
        <v>38</v>
      </c>
      <c r="C12" s="11" t="s">
        <v>40</v>
      </c>
      <c r="D12" s="12">
        <v>77103242</v>
      </c>
      <c r="E12" s="12">
        <v>76751292</v>
      </c>
      <c r="F12" s="8">
        <f>D12/D39</f>
        <v>5.4430228308682211E-3</v>
      </c>
      <c r="G12" s="14">
        <v>100</v>
      </c>
      <c r="H12" s="14">
        <v>100</v>
      </c>
      <c r="I12" s="15">
        <v>0</v>
      </c>
      <c r="J12" s="10">
        <f t="shared" ref="J12:J38" si="1">F12*G12</f>
        <v>0.54430228308682216</v>
      </c>
      <c r="K12" s="10">
        <f t="shared" ref="K12:K38" si="2">F12*H12</f>
        <v>0.54430228308682216</v>
      </c>
      <c r="L12" s="4">
        <f t="shared" ref="L12:L38" si="3">F12*I12</f>
        <v>0</v>
      </c>
      <c r="M12" s="14">
        <v>100</v>
      </c>
      <c r="N12" s="14">
        <v>99.543534109758966</v>
      </c>
      <c r="O12" s="14">
        <f t="shared" si="0"/>
        <v>0.45646589024103434</v>
      </c>
      <c r="P12" s="10">
        <f t="shared" ref="P12:P38" si="4">F12*M12</f>
        <v>0.54430228308682216</v>
      </c>
      <c r="Q12" s="10">
        <f t="shared" ref="Q12:Q38" si="5">F12*N12</f>
        <v>0.54181772882472756</v>
      </c>
      <c r="R12" s="4">
        <v>0</v>
      </c>
      <c r="S12" s="34">
        <f t="shared" ref="S12:S38" si="6">D12-E12</f>
        <v>351950</v>
      </c>
      <c r="T12" s="38" t="s">
        <v>106</v>
      </c>
    </row>
    <row r="13" spans="1:20" ht="114.75" x14ac:dyDescent="0.25">
      <c r="A13" s="5">
        <v>3</v>
      </c>
      <c r="B13" s="11" t="s">
        <v>38</v>
      </c>
      <c r="C13" s="11" t="s">
        <v>41</v>
      </c>
      <c r="D13" s="12">
        <v>10206695140</v>
      </c>
      <c r="E13" s="12">
        <v>9906254661</v>
      </c>
      <c r="F13" s="8">
        <f>D13/D39</f>
        <v>0.72053098201411181</v>
      </c>
      <c r="G13" s="14">
        <v>100</v>
      </c>
      <c r="H13" s="14">
        <v>99.819406460689095</v>
      </c>
      <c r="I13" s="46">
        <v>0.18</v>
      </c>
      <c r="J13" s="10">
        <f t="shared" si="1"/>
        <v>72.053098201411174</v>
      </c>
      <c r="K13" s="10">
        <f t="shared" si="2"/>
        <v>71.922974961186085</v>
      </c>
      <c r="L13" s="47">
        <f t="shared" si="3"/>
        <v>0.12969557676254012</v>
      </c>
      <c r="M13" s="14">
        <v>100</v>
      </c>
      <c r="N13" s="14">
        <v>97.056437222048743</v>
      </c>
      <c r="O13" s="14">
        <f t="shared" si="0"/>
        <v>2.9435627779512572</v>
      </c>
      <c r="P13" s="10">
        <f t="shared" si="4"/>
        <v>72.053098201411174</v>
      </c>
      <c r="Q13" s="10">
        <f t="shared" si="5"/>
        <v>69.932170022393777</v>
      </c>
      <c r="R13" s="47">
        <f t="shared" ref="R12:R38" si="7">F13*O13</f>
        <v>2.1209281790174064</v>
      </c>
      <c r="S13" s="34">
        <f t="shared" si="6"/>
        <v>300440479</v>
      </c>
      <c r="T13" s="37" t="s">
        <v>228</v>
      </c>
    </row>
    <row r="14" spans="1:20" ht="102" x14ac:dyDescent="0.25">
      <c r="A14" s="5">
        <v>4</v>
      </c>
      <c r="B14" s="11" t="s">
        <v>38</v>
      </c>
      <c r="C14" s="11" t="s">
        <v>42</v>
      </c>
      <c r="D14" s="12">
        <v>5112000</v>
      </c>
      <c r="E14" s="12">
        <v>4700000</v>
      </c>
      <c r="F14" s="8">
        <f>D14/D39</f>
        <v>3.6087630026501797E-4</v>
      </c>
      <c r="G14" s="14">
        <v>100</v>
      </c>
      <c r="H14" s="14">
        <v>100</v>
      </c>
      <c r="I14" s="15">
        <v>0</v>
      </c>
      <c r="J14" s="10">
        <f t="shared" si="1"/>
        <v>3.6087630026501796E-2</v>
      </c>
      <c r="K14" s="10">
        <f t="shared" si="2"/>
        <v>3.6087630026501796E-2</v>
      </c>
      <c r="L14" s="4">
        <f t="shared" si="3"/>
        <v>0</v>
      </c>
      <c r="M14" s="14">
        <v>100</v>
      </c>
      <c r="N14" s="14">
        <v>91.940532081377143</v>
      </c>
      <c r="O14" s="14">
        <f t="shared" si="0"/>
        <v>8.0594679186228575</v>
      </c>
      <c r="P14" s="10">
        <f t="shared" si="4"/>
        <v>3.6087630026501796E-2</v>
      </c>
      <c r="Q14" s="10">
        <f t="shared" si="5"/>
        <v>3.3179159061924576E-2</v>
      </c>
      <c r="R14" s="47">
        <f t="shared" si="7"/>
        <v>2.9084709645772217E-3</v>
      </c>
      <c r="S14" s="34">
        <f t="shared" si="6"/>
        <v>412000</v>
      </c>
      <c r="T14" s="44" t="s">
        <v>234</v>
      </c>
    </row>
    <row r="15" spans="1:20" ht="102" x14ac:dyDescent="0.25">
      <c r="A15" s="5">
        <v>5</v>
      </c>
      <c r="B15" s="11" t="s">
        <v>38</v>
      </c>
      <c r="C15" s="11" t="s">
        <v>43</v>
      </c>
      <c r="D15" s="12">
        <v>18886050</v>
      </c>
      <c r="E15" s="12">
        <v>14147300</v>
      </c>
      <c r="F15" s="8">
        <f>D15/D39</f>
        <v>1.3332409723435335E-3</v>
      </c>
      <c r="G15" s="14">
        <v>100</v>
      </c>
      <c r="H15" s="14">
        <v>100</v>
      </c>
      <c r="I15" s="15">
        <v>0</v>
      </c>
      <c r="J15" s="10">
        <f t="shared" si="1"/>
        <v>0.13332409723435334</v>
      </c>
      <c r="K15" s="10">
        <f t="shared" si="2"/>
        <v>0.13332409723435334</v>
      </c>
      <c r="L15" s="4">
        <f t="shared" si="3"/>
        <v>0</v>
      </c>
      <c r="M15" s="14">
        <v>100</v>
      </c>
      <c r="N15" s="14">
        <v>74.908728929553831</v>
      </c>
      <c r="O15" s="14">
        <f t="shared" si="0"/>
        <v>25.091271070446169</v>
      </c>
      <c r="P15" s="10">
        <f t="shared" si="4"/>
        <v>0.13332409723435334</v>
      </c>
      <c r="Q15" s="10">
        <f t="shared" si="5"/>
        <v>9.9871386595056524E-2</v>
      </c>
      <c r="R15" s="47">
        <f t="shared" si="7"/>
        <v>3.345271063929682E-2</v>
      </c>
      <c r="S15" s="34">
        <f t="shared" si="6"/>
        <v>4738750</v>
      </c>
      <c r="T15" s="44" t="s">
        <v>235</v>
      </c>
    </row>
    <row r="16" spans="1:20" ht="89.25" x14ac:dyDescent="0.25">
      <c r="A16" s="5">
        <v>6</v>
      </c>
      <c r="B16" s="11" t="s">
        <v>38</v>
      </c>
      <c r="C16" s="11" t="s">
        <v>44</v>
      </c>
      <c r="D16" s="12">
        <v>63000000</v>
      </c>
      <c r="E16" s="12">
        <v>61961000</v>
      </c>
      <c r="F16" s="8">
        <f>D16/D39</f>
        <v>4.4474191934069113E-3</v>
      </c>
      <c r="G16" s="14">
        <v>100</v>
      </c>
      <c r="H16" s="14">
        <v>100</v>
      </c>
      <c r="I16" s="15">
        <v>0</v>
      </c>
      <c r="J16" s="10">
        <f t="shared" si="1"/>
        <v>0.44474191934069113</v>
      </c>
      <c r="K16" s="10">
        <f t="shared" si="2"/>
        <v>0.44474191934069113</v>
      </c>
      <c r="L16" s="4">
        <f t="shared" si="3"/>
        <v>0</v>
      </c>
      <c r="M16" s="14">
        <v>100</v>
      </c>
      <c r="N16" s="14">
        <v>98.350793650793662</v>
      </c>
      <c r="O16" s="14">
        <f t="shared" si="0"/>
        <v>1.649206349206338</v>
      </c>
      <c r="P16" s="10">
        <f t="shared" si="4"/>
        <v>0.44474191934069113</v>
      </c>
      <c r="Q16" s="10">
        <f t="shared" si="5"/>
        <v>0.4374072073693423</v>
      </c>
      <c r="R16" s="47">
        <f t="shared" si="7"/>
        <v>7.3347119713488085E-3</v>
      </c>
      <c r="S16" s="34">
        <f t="shared" si="6"/>
        <v>1039000</v>
      </c>
      <c r="T16" s="44" t="s">
        <v>234</v>
      </c>
    </row>
    <row r="17" spans="1:20" ht="102" x14ac:dyDescent="0.25">
      <c r="A17" s="5">
        <v>7</v>
      </c>
      <c r="B17" s="11" t="s">
        <v>38</v>
      </c>
      <c r="C17" s="11" t="s">
        <v>45</v>
      </c>
      <c r="D17" s="12">
        <v>9174300</v>
      </c>
      <c r="E17" s="12">
        <v>3590160</v>
      </c>
      <c r="F17" s="8">
        <f>D17/D39</f>
        <v>6.4765012549322274E-4</v>
      </c>
      <c r="G17" s="14">
        <v>100</v>
      </c>
      <c r="H17" s="14">
        <v>100</v>
      </c>
      <c r="I17" s="15">
        <v>0</v>
      </c>
      <c r="J17" s="10">
        <f t="shared" si="1"/>
        <v>6.4765012549322279E-2</v>
      </c>
      <c r="K17" s="10">
        <f t="shared" si="2"/>
        <v>6.4765012549322279E-2</v>
      </c>
      <c r="L17" s="4">
        <f t="shared" si="3"/>
        <v>0</v>
      </c>
      <c r="M17" s="14">
        <v>100</v>
      </c>
      <c r="N17" s="14">
        <v>39.132794872633333</v>
      </c>
      <c r="O17" s="14">
        <f t="shared" si="0"/>
        <v>60.867205127366667</v>
      </c>
      <c r="P17" s="10">
        <f t="shared" si="4"/>
        <v>6.4765012549322279E-2</v>
      </c>
      <c r="Q17" s="10">
        <f t="shared" si="5"/>
        <v>2.5344359510161521E-2</v>
      </c>
      <c r="R17" s="47">
        <f t="shared" si="7"/>
        <v>3.9420653039160751E-2</v>
      </c>
      <c r="S17" s="34">
        <f t="shared" si="6"/>
        <v>5584140</v>
      </c>
      <c r="T17" s="44" t="s">
        <v>234</v>
      </c>
    </row>
    <row r="18" spans="1:20" ht="102" x14ac:dyDescent="0.25">
      <c r="A18" s="5">
        <v>8</v>
      </c>
      <c r="B18" s="11" t="s">
        <v>38</v>
      </c>
      <c r="C18" s="11" t="s">
        <v>46</v>
      </c>
      <c r="D18" s="12">
        <v>2220000</v>
      </c>
      <c r="E18" s="12">
        <v>1108000</v>
      </c>
      <c r="F18" s="8">
        <f>D18/D39</f>
        <v>1.5671858110100545E-4</v>
      </c>
      <c r="G18" s="14">
        <v>100</v>
      </c>
      <c r="H18" s="14">
        <v>100</v>
      </c>
      <c r="I18" s="15">
        <v>0</v>
      </c>
      <c r="J18" s="10">
        <f t="shared" si="1"/>
        <v>1.5671858110100544E-2</v>
      </c>
      <c r="K18" s="10">
        <f t="shared" si="2"/>
        <v>1.5671858110100544E-2</v>
      </c>
      <c r="L18" s="4">
        <f t="shared" si="3"/>
        <v>0</v>
      </c>
      <c r="M18" s="14">
        <v>100</v>
      </c>
      <c r="N18" s="14">
        <v>49.909909909909913</v>
      </c>
      <c r="O18" s="14">
        <f t="shared" si="0"/>
        <v>50.090090090090087</v>
      </c>
      <c r="P18" s="10">
        <f t="shared" si="4"/>
        <v>1.5671858110100544E-2</v>
      </c>
      <c r="Q18" s="10">
        <f t="shared" si="5"/>
        <v>7.8218102639600919E-3</v>
      </c>
      <c r="R18" s="47">
        <f t="shared" si="7"/>
        <v>7.8500478461404517E-3</v>
      </c>
      <c r="S18" s="34">
        <f t="shared" si="6"/>
        <v>1112000</v>
      </c>
      <c r="T18" s="44" t="s">
        <v>234</v>
      </c>
    </row>
    <row r="19" spans="1:20" ht="102" x14ac:dyDescent="0.25">
      <c r="A19" s="5">
        <v>9</v>
      </c>
      <c r="B19" s="11" t="s">
        <v>38</v>
      </c>
      <c r="C19" s="11" t="s">
        <v>47</v>
      </c>
      <c r="D19" s="12">
        <v>114591000</v>
      </c>
      <c r="E19" s="12">
        <v>29517360</v>
      </c>
      <c r="F19" s="8">
        <f>D19/D39</f>
        <v>8.0894319490744677E-3</v>
      </c>
      <c r="G19" s="14">
        <v>100</v>
      </c>
      <c r="H19" s="14">
        <v>73.470865949332847</v>
      </c>
      <c r="I19" s="46">
        <f>G19-H19</f>
        <v>26.529134050667153</v>
      </c>
      <c r="J19" s="10">
        <f t="shared" si="1"/>
        <v>0.80894319490744682</v>
      </c>
      <c r="K19" s="10">
        <f t="shared" si="2"/>
        <v>0.59433757033670054</v>
      </c>
      <c r="L19" s="4">
        <f t="shared" si="3"/>
        <v>0.21460562457074622</v>
      </c>
      <c r="M19" s="14">
        <v>100</v>
      </c>
      <c r="N19" s="14">
        <v>25.758881587559234</v>
      </c>
      <c r="O19" s="14">
        <f t="shared" si="0"/>
        <v>74.24111841244077</v>
      </c>
      <c r="P19" s="10">
        <f t="shared" si="4"/>
        <v>0.80894319490744682</v>
      </c>
      <c r="Q19" s="10">
        <f t="shared" si="5"/>
        <v>0.20837471968682772</v>
      </c>
      <c r="R19" s="47">
        <f t="shared" si="7"/>
        <v>0.60056847522061907</v>
      </c>
      <c r="S19" s="34">
        <f t="shared" si="6"/>
        <v>85073640</v>
      </c>
      <c r="T19" s="44" t="s">
        <v>234</v>
      </c>
    </row>
    <row r="20" spans="1:20" ht="102" x14ac:dyDescent="0.25">
      <c r="A20" s="5">
        <v>10</v>
      </c>
      <c r="B20" s="11" t="s">
        <v>38</v>
      </c>
      <c r="C20" s="11" t="s">
        <v>48</v>
      </c>
      <c r="D20" s="12">
        <v>2350000</v>
      </c>
      <c r="E20" s="12">
        <v>2350000</v>
      </c>
      <c r="F20" s="8">
        <f>D20/D39</f>
        <v>1.658957953096229E-4</v>
      </c>
      <c r="G20" s="14">
        <v>100</v>
      </c>
      <c r="H20" s="14">
        <v>100</v>
      </c>
      <c r="I20" s="15">
        <v>0</v>
      </c>
      <c r="J20" s="10">
        <f t="shared" si="1"/>
        <v>1.6589579530962288E-2</v>
      </c>
      <c r="K20" s="10">
        <f t="shared" si="2"/>
        <v>1.6589579530962288E-2</v>
      </c>
      <c r="L20" s="4">
        <f t="shared" si="3"/>
        <v>0</v>
      </c>
      <c r="M20" s="14">
        <v>100</v>
      </c>
      <c r="N20" s="14">
        <v>100</v>
      </c>
      <c r="O20" s="14">
        <f t="shared" si="0"/>
        <v>0</v>
      </c>
      <c r="P20" s="10">
        <f t="shared" si="4"/>
        <v>1.6589579530962288E-2</v>
      </c>
      <c r="Q20" s="10">
        <f t="shared" si="5"/>
        <v>1.6589579530962288E-2</v>
      </c>
      <c r="R20" s="4">
        <f t="shared" si="7"/>
        <v>0</v>
      </c>
      <c r="S20" s="34">
        <f t="shared" si="6"/>
        <v>0</v>
      </c>
      <c r="T20" s="37"/>
    </row>
    <row r="21" spans="1:20" ht="102" x14ac:dyDescent="0.25">
      <c r="A21" s="5">
        <v>11</v>
      </c>
      <c r="B21" s="11" t="s">
        <v>38</v>
      </c>
      <c r="C21" s="11" t="s">
        <v>49</v>
      </c>
      <c r="D21" s="12">
        <v>116000000</v>
      </c>
      <c r="E21" s="12">
        <v>109945878</v>
      </c>
      <c r="F21" s="8">
        <f>D21/D39</f>
        <v>8.1888988323047893E-3</v>
      </c>
      <c r="G21" s="14">
        <v>100</v>
      </c>
      <c r="H21" s="14">
        <v>100</v>
      </c>
      <c r="I21" s="15">
        <v>0</v>
      </c>
      <c r="J21" s="10">
        <f t="shared" si="1"/>
        <v>0.81888988323047895</v>
      </c>
      <c r="K21" s="10">
        <f t="shared" si="2"/>
        <v>0.81888988323047895</v>
      </c>
      <c r="L21" s="4">
        <f t="shared" si="3"/>
        <v>0</v>
      </c>
      <c r="M21" s="14">
        <v>100</v>
      </c>
      <c r="N21" s="14">
        <v>94.780929310344831</v>
      </c>
      <c r="O21" s="14">
        <f t="shared" si="0"/>
        <v>5.2190706896551688</v>
      </c>
      <c r="P21" s="10">
        <f t="shared" si="4"/>
        <v>0.81888988323047895</v>
      </c>
      <c r="Q21" s="10">
        <f t="shared" si="5"/>
        <v>0.77615144135424552</v>
      </c>
      <c r="R21" s="47">
        <f t="shared" si="7"/>
        <v>4.2738441876233366E-2</v>
      </c>
      <c r="S21" s="34">
        <f t="shared" si="6"/>
        <v>6054122</v>
      </c>
      <c r="T21" s="44" t="s">
        <v>234</v>
      </c>
    </row>
    <row r="22" spans="1:20" ht="102" x14ac:dyDescent="0.25">
      <c r="A22" s="5">
        <v>12</v>
      </c>
      <c r="B22" s="11" t="s">
        <v>38</v>
      </c>
      <c r="C22" s="11" t="s">
        <v>50</v>
      </c>
      <c r="D22" s="12">
        <v>309223000</v>
      </c>
      <c r="E22" s="12">
        <v>294250260</v>
      </c>
      <c r="F22" s="8">
        <f>D22/D39</f>
        <v>2.182927468639469E-2</v>
      </c>
      <c r="G22" s="14">
        <v>100</v>
      </c>
      <c r="H22" s="14">
        <v>100</v>
      </c>
      <c r="I22" s="15">
        <v>0</v>
      </c>
      <c r="J22" s="10">
        <f t="shared" si="1"/>
        <v>2.1829274686394688</v>
      </c>
      <c r="K22" s="10">
        <f t="shared" si="2"/>
        <v>2.1829274686394688</v>
      </c>
      <c r="L22" s="4">
        <f t="shared" si="3"/>
        <v>0</v>
      </c>
      <c r="M22" s="14">
        <v>100</v>
      </c>
      <c r="N22" s="14">
        <v>95.157947500671042</v>
      </c>
      <c r="O22" s="14">
        <f t="shared" si="0"/>
        <v>4.8420524993289575</v>
      </c>
      <c r="P22" s="10">
        <f t="shared" si="4"/>
        <v>2.1829274686394688</v>
      </c>
      <c r="Q22" s="10">
        <f t="shared" si="5"/>
        <v>2.0772289745856733</v>
      </c>
      <c r="R22" s="47">
        <f t="shared" si="7"/>
        <v>0.10569849405379575</v>
      </c>
      <c r="S22" s="34">
        <f t="shared" si="6"/>
        <v>14972740</v>
      </c>
      <c r="T22" s="44" t="s">
        <v>234</v>
      </c>
    </row>
    <row r="23" spans="1:20" ht="140.25" x14ac:dyDescent="0.25">
      <c r="A23" s="5">
        <v>13</v>
      </c>
      <c r="B23" s="11" t="s">
        <v>38</v>
      </c>
      <c r="C23" s="11" t="s">
        <v>51</v>
      </c>
      <c r="D23" s="12">
        <v>304941560</v>
      </c>
      <c r="E23" s="12">
        <v>286749800</v>
      </c>
      <c r="F23" s="8">
        <f>D23/D39</f>
        <v>2.1527030901768975E-2</v>
      </c>
      <c r="G23" s="14">
        <v>100</v>
      </c>
      <c r="H23" s="14">
        <v>100</v>
      </c>
      <c r="I23" s="15">
        <v>0</v>
      </c>
      <c r="J23" s="10">
        <f t="shared" si="1"/>
        <v>2.1527030901768973</v>
      </c>
      <c r="K23" s="10">
        <f t="shared" si="2"/>
        <v>2.1527030901768973</v>
      </c>
      <c r="L23" s="4">
        <f t="shared" si="3"/>
        <v>0</v>
      </c>
      <c r="M23" s="14">
        <v>100</v>
      </c>
      <c r="N23" s="14">
        <v>94.034345466062419</v>
      </c>
      <c r="O23" s="14">
        <f t="shared" si="0"/>
        <v>5.965654533937581</v>
      </c>
      <c r="P23" s="10">
        <f t="shared" si="4"/>
        <v>2.1527030901768973</v>
      </c>
      <c r="Q23" s="10">
        <f t="shared" si="5"/>
        <v>2.0242802606755448</v>
      </c>
      <c r="R23" s="47">
        <f t="shared" si="7"/>
        <v>0.1284228295013525</v>
      </c>
      <c r="S23" s="34">
        <f t="shared" si="6"/>
        <v>18191760</v>
      </c>
      <c r="T23" s="44" t="s">
        <v>234</v>
      </c>
    </row>
    <row r="24" spans="1:20" ht="114.75" x14ac:dyDescent="0.25">
      <c r="A24" s="5">
        <v>14</v>
      </c>
      <c r="B24" s="11" t="s">
        <v>38</v>
      </c>
      <c r="C24" s="11" t="s">
        <v>52</v>
      </c>
      <c r="D24" s="12">
        <v>939147400</v>
      </c>
      <c r="E24" s="12">
        <v>926958768</v>
      </c>
      <c r="F24" s="8">
        <f>D24/D39</f>
        <v>6.6298129717431722E-2</v>
      </c>
      <c r="G24" s="14">
        <v>100</v>
      </c>
      <c r="H24" s="14">
        <v>100</v>
      </c>
      <c r="I24" s="15">
        <v>0</v>
      </c>
      <c r="J24" s="10">
        <f t="shared" si="1"/>
        <v>6.6298129717431724</v>
      </c>
      <c r="K24" s="10">
        <f t="shared" si="2"/>
        <v>6.6298129717431724</v>
      </c>
      <c r="L24" s="4">
        <f t="shared" si="3"/>
        <v>0</v>
      </c>
      <c r="M24" s="14">
        <v>100</v>
      </c>
      <c r="N24" s="14">
        <v>98.702159852649331</v>
      </c>
      <c r="O24" s="14">
        <f t="shared" si="0"/>
        <v>1.2978401473506693</v>
      </c>
      <c r="P24" s="10">
        <f t="shared" si="4"/>
        <v>6.6298129717431724</v>
      </c>
      <c r="Q24" s="10">
        <f t="shared" si="5"/>
        <v>6.5437685973016269</v>
      </c>
      <c r="R24" s="47">
        <f t="shared" si="7"/>
        <v>8.6044374441545377E-2</v>
      </c>
      <c r="S24" s="34">
        <f t="shared" si="6"/>
        <v>12188632</v>
      </c>
      <c r="T24" s="44" t="s">
        <v>234</v>
      </c>
    </row>
    <row r="25" spans="1:20" ht="127.5" x14ac:dyDescent="0.25">
      <c r="A25" s="5">
        <v>15</v>
      </c>
      <c r="B25" s="11" t="s">
        <v>38</v>
      </c>
      <c r="C25" s="11" t="s">
        <v>53</v>
      </c>
      <c r="D25" s="12">
        <v>22600000</v>
      </c>
      <c r="E25" s="12">
        <v>11820000</v>
      </c>
      <c r="F25" s="8">
        <f>D25/D39</f>
        <v>1.5954233931904159E-3</v>
      </c>
      <c r="G25" s="14">
        <v>100</v>
      </c>
      <c r="H25" s="14">
        <v>100</v>
      </c>
      <c r="I25" s="15">
        <v>0</v>
      </c>
      <c r="J25" s="10">
        <f t="shared" si="1"/>
        <v>0.15954233931904158</v>
      </c>
      <c r="K25" s="10">
        <f t="shared" si="2"/>
        <v>0.15954233931904158</v>
      </c>
      <c r="L25" s="4">
        <f t="shared" si="3"/>
        <v>0</v>
      </c>
      <c r="M25" s="14">
        <v>100</v>
      </c>
      <c r="N25" s="14">
        <v>52.300884955752217</v>
      </c>
      <c r="O25" s="14">
        <f t="shared" si="0"/>
        <v>47.699115044247783</v>
      </c>
      <c r="P25" s="10">
        <f t="shared" si="4"/>
        <v>0.15954233931904158</v>
      </c>
      <c r="Q25" s="10">
        <f t="shared" si="5"/>
        <v>8.344205534296778E-2</v>
      </c>
      <c r="R25" s="47">
        <f t="shared" si="7"/>
        <v>7.610028397607381E-2</v>
      </c>
      <c r="S25" s="34">
        <f t="shared" si="6"/>
        <v>10780000</v>
      </c>
      <c r="T25" s="44" t="s">
        <v>234</v>
      </c>
    </row>
    <row r="26" spans="1:20" ht="102" x14ac:dyDescent="0.25">
      <c r="A26" s="5">
        <v>16</v>
      </c>
      <c r="B26" s="11" t="s">
        <v>54</v>
      </c>
      <c r="C26" s="11" t="s">
        <v>55</v>
      </c>
      <c r="D26" s="12">
        <v>45555100</v>
      </c>
      <c r="E26" s="12">
        <v>43531280</v>
      </c>
      <c r="F26" s="8">
        <f>D26/D39</f>
        <v>3.2159146999614476E-3</v>
      </c>
      <c r="G26" s="14">
        <v>100</v>
      </c>
      <c r="H26" s="14">
        <v>100</v>
      </c>
      <c r="I26" s="15">
        <v>0</v>
      </c>
      <c r="J26" s="10">
        <f t="shared" si="1"/>
        <v>0.32159146999614474</v>
      </c>
      <c r="K26" s="10">
        <f t="shared" si="2"/>
        <v>0.32159146999614474</v>
      </c>
      <c r="L26" s="4">
        <f t="shared" si="3"/>
        <v>0</v>
      </c>
      <c r="M26" s="14">
        <v>100</v>
      </c>
      <c r="N26" s="14">
        <v>95.557423866921596</v>
      </c>
      <c r="O26" s="14">
        <f t="shared" si="0"/>
        <v>4.4425761330784042</v>
      </c>
      <c r="P26" s="10">
        <f t="shared" si="4"/>
        <v>0.32159146999614474</v>
      </c>
      <c r="Q26" s="10">
        <f t="shared" si="5"/>
        <v>0.30730452410408005</v>
      </c>
      <c r="R26" s="47">
        <f t="shared" si="7"/>
        <v>1.4286945892064725E-2</v>
      </c>
      <c r="S26" s="34">
        <f t="shared" si="6"/>
        <v>2023820</v>
      </c>
      <c r="T26" s="44" t="s">
        <v>235</v>
      </c>
    </row>
    <row r="27" spans="1:20" ht="102" x14ac:dyDescent="0.25">
      <c r="A27" s="5">
        <v>17</v>
      </c>
      <c r="B27" s="11" t="s">
        <v>54</v>
      </c>
      <c r="C27" s="11" t="s">
        <v>56</v>
      </c>
      <c r="D27" s="12">
        <v>422954768</v>
      </c>
      <c r="E27" s="12">
        <v>396847132</v>
      </c>
      <c r="F27" s="8">
        <f>D27/D39</f>
        <v>2.9858050049939168E-2</v>
      </c>
      <c r="G27" s="14">
        <v>100</v>
      </c>
      <c r="H27" s="14">
        <v>100</v>
      </c>
      <c r="I27" s="45">
        <v>0</v>
      </c>
      <c r="J27" s="10">
        <f t="shared" si="1"/>
        <v>2.9858050049939169</v>
      </c>
      <c r="K27" s="10">
        <f t="shared" si="2"/>
        <v>2.9858050049939169</v>
      </c>
      <c r="L27" s="4">
        <f t="shared" si="3"/>
        <v>0</v>
      </c>
      <c r="M27" s="14">
        <v>100</v>
      </c>
      <c r="N27" s="14">
        <v>93.82732197973472</v>
      </c>
      <c r="O27" s="14">
        <f t="shared" si="0"/>
        <v>6.1726780202652805</v>
      </c>
      <c r="P27" s="10">
        <f t="shared" si="4"/>
        <v>2.9858050049939169</v>
      </c>
      <c r="Q27" s="10">
        <f t="shared" si="5"/>
        <v>2.8015008757226765</v>
      </c>
      <c r="R27" s="47">
        <f t="shared" si="7"/>
        <v>0.18430412927124015</v>
      </c>
      <c r="S27" s="34">
        <f t="shared" si="6"/>
        <v>26107636</v>
      </c>
      <c r="T27" s="44" t="s">
        <v>235</v>
      </c>
    </row>
    <row r="28" spans="1:20" ht="127.5" x14ac:dyDescent="0.25">
      <c r="A28" s="5">
        <v>18</v>
      </c>
      <c r="B28" s="11" t="s">
        <v>54</v>
      </c>
      <c r="C28" s="11" t="s">
        <v>57</v>
      </c>
      <c r="D28" s="12">
        <v>90089292</v>
      </c>
      <c r="E28" s="12">
        <v>89535492</v>
      </c>
      <c r="F28" s="8">
        <f>D28/D39</f>
        <v>6.3597594660514244E-3</v>
      </c>
      <c r="G28" s="14">
        <v>100</v>
      </c>
      <c r="H28" s="14">
        <v>100.00000000000001</v>
      </c>
      <c r="I28" s="45">
        <v>0</v>
      </c>
      <c r="J28" s="10">
        <f t="shared" si="1"/>
        <v>0.63597594660514245</v>
      </c>
      <c r="K28" s="10">
        <f t="shared" si="2"/>
        <v>0.63597594660514256</v>
      </c>
      <c r="L28" s="4">
        <f t="shared" si="3"/>
        <v>0</v>
      </c>
      <c r="M28" s="14">
        <v>100</v>
      </c>
      <c r="N28" s="14">
        <v>99.385276554287941</v>
      </c>
      <c r="O28" s="14">
        <f t="shared" si="0"/>
        <v>0.61472344571205895</v>
      </c>
      <c r="P28" s="10">
        <f t="shared" si="4"/>
        <v>0.63597594660514245</v>
      </c>
      <c r="Q28" s="10">
        <f t="shared" si="5"/>
        <v>0.63206645335227141</v>
      </c>
      <c r="R28" s="47">
        <f t="shared" si="7"/>
        <v>3.9094932528710158E-3</v>
      </c>
      <c r="S28" s="34">
        <f t="shared" si="6"/>
        <v>553800</v>
      </c>
      <c r="T28" s="39" t="s">
        <v>233</v>
      </c>
    </row>
    <row r="29" spans="1:20" ht="127.5" x14ac:dyDescent="0.25">
      <c r="A29" s="5">
        <v>19</v>
      </c>
      <c r="B29" s="11" t="s">
        <v>54</v>
      </c>
      <c r="C29" s="11" t="s">
        <v>58</v>
      </c>
      <c r="D29" s="12">
        <v>13568800</v>
      </c>
      <c r="E29" s="12">
        <v>12668310</v>
      </c>
      <c r="F29" s="8">
        <f>D29/D39</f>
        <v>9.5787526272221753E-4</v>
      </c>
      <c r="G29" s="14">
        <v>100</v>
      </c>
      <c r="H29" s="14">
        <v>100</v>
      </c>
      <c r="I29" s="15">
        <v>0</v>
      </c>
      <c r="J29" s="10">
        <f t="shared" si="1"/>
        <v>9.5787526272221757E-2</v>
      </c>
      <c r="K29" s="10">
        <f t="shared" si="2"/>
        <v>9.5787526272221757E-2</v>
      </c>
      <c r="L29" s="4">
        <f t="shared" si="3"/>
        <v>0</v>
      </c>
      <c r="M29" s="14">
        <v>100</v>
      </c>
      <c r="N29" s="14">
        <v>93.363525145922992</v>
      </c>
      <c r="O29" s="14">
        <f t="shared" si="0"/>
        <v>6.636474854077008</v>
      </c>
      <c r="P29" s="10">
        <f t="shared" si="4"/>
        <v>9.5787526272221757E-2</v>
      </c>
      <c r="Q29" s="10">
        <f t="shared" si="5"/>
        <v>8.9430611177823346E-2</v>
      </c>
      <c r="R29" s="47">
        <f t="shared" si="7"/>
        <v>6.3569150943984043E-3</v>
      </c>
      <c r="S29" s="34">
        <f t="shared" si="6"/>
        <v>900490</v>
      </c>
      <c r="T29" s="40" t="s">
        <v>232</v>
      </c>
    </row>
    <row r="30" spans="1:20" ht="140.25" x14ac:dyDescent="0.25">
      <c r="A30" s="5">
        <v>20</v>
      </c>
      <c r="B30" s="11" t="s">
        <v>59</v>
      </c>
      <c r="C30" s="11" t="s">
        <v>60</v>
      </c>
      <c r="D30" s="12">
        <v>178681588</v>
      </c>
      <c r="E30" s="12">
        <v>178122448</v>
      </c>
      <c r="F30" s="8">
        <f>D30/D39</f>
        <v>1.2613840063168669E-2</v>
      </c>
      <c r="G30" s="14">
        <v>100</v>
      </c>
      <c r="H30" s="14">
        <v>100</v>
      </c>
      <c r="I30" s="15">
        <v>0</v>
      </c>
      <c r="J30" s="10">
        <f t="shared" si="1"/>
        <v>1.2613840063168669</v>
      </c>
      <c r="K30" s="10">
        <f t="shared" si="2"/>
        <v>1.2613840063168669</v>
      </c>
      <c r="L30" s="4">
        <f t="shared" si="3"/>
        <v>0</v>
      </c>
      <c r="M30" s="14">
        <v>100</v>
      </c>
      <c r="N30" s="14">
        <v>99.687074641400656</v>
      </c>
      <c r="O30" s="14">
        <f t="shared" si="0"/>
        <v>0.31292535859934389</v>
      </c>
      <c r="P30" s="10">
        <f t="shared" si="4"/>
        <v>1.2613840063168669</v>
      </c>
      <c r="Q30" s="10">
        <f t="shared" si="5"/>
        <v>1.257436815891785</v>
      </c>
      <c r="R30" s="47">
        <f t="shared" si="7"/>
        <v>3.9471904250818262E-3</v>
      </c>
      <c r="S30" s="34">
        <f t="shared" si="6"/>
        <v>559140</v>
      </c>
      <c r="T30" s="41" t="s">
        <v>106</v>
      </c>
    </row>
    <row r="31" spans="1:20" ht="140.25" x14ac:dyDescent="0.25">
      <c r="A31" s="5">
        <v>21</v>
      </c>
      <c r="B31" s="11" t="s">
        <v>59</v>
      </c>
      <c r="C31" s="11" t="s">
        <v>61</v>
      </c>
      <c r="D31" s="12">
        <v>162525584</v>
      </c>
      <c r="E31" s="12">
        <v>162139334</v>
      </c>
      <c r="F31" s="8">
        <f>D31/D39</f>
        <v>1.1473323836528052E-2</v>
      </c>
      <c r="G31" s="14">
        <v>100</v>
      </c>
      <c r="H31" s="14">
        <v>100</v>
      </c>
      <c r="I31" s="15">
        <v>0</v>
      </c>
      <c r="J31" s="10">
        <f t="shared" si="1"/>
        <v>1.1473323836528053</v>
      </c>
      <c r="K31" s="10">
        <f t="shared" si="2"/>
        <v>1.1473323836528053</v>
      </c>
      <c r="L31" s="4">
        <f t="shared" si="3"/>
        <v>0</v>
      </c>
      <c r="M31" s="14">
        <v>100</v>
      </c>
      <c r="N31" s="14">
        <v>99.762345108693779</v>
      </c>
      <c r="O31" s="14">
        <f t="shared" si="0"/>
        <v>0.23765489130622086</v>
      </c>
      <c r="P31" s="10">
        <f t="shared" si="4"/>
        <v>1.1473323836528053</v>
      </c>
      <c r="Q31" s="10">
        <f t="shared" si="5"/>
        <v>1.1446056921235142</v>
      </c>
      <c r="R31" s="47">
        <f t="shared" si="7"/>
        <v>2.7266915292911472E-3</v>
      </c>
      <c r="S31" s="34">
        <f t="shared" si="6"/>
        <v>386250</v>
      </c>
      <c r="T31" s="42" t="s">
        <v>231</v>
      </c>
    </row>
    <row r="32" spans="1:20" ht="127.5" x14ac:dyDescent="0.25">
      <c r="A32" s="5">
        <v>22</v>
      </c>
      <c r="B32" s="11" t="s">
        <v>59</v>
      </c>
      <c r="C32" s="11" t="s">
        <v>62</v>
      </c>
      <c r="D32" s="12">
        <v>200104392</v>
      </c>
      <c r="E32" s="12">
        <v>197508292</v>
      </c>
      <c r="F32" s="8">
        <f>D32/D39</f>
        <v>1.4126160534378103E-2</v>
      </c>
      <c r="G32" s="14">
        <v>100</v>
      </c>
      <c r="H32" s="14">
        <v>100.00000000000001</v>
      </c>
      <c r="I32" s="15">
        <v>0</v>
      </c>
      <c r="J32" s="10">
        <f t="shared" si="1"/>
        <v>1.4126160534378103</v>
      </c>
      <c r="K32" s="10">
        <f t="shared" si="2"/>
        <v>1.4126160534378105</v>
      </c>
      <c r="L32" s="4">
        <f t="shared" si="3"/>
        <v>0</v>
      </c>
      <c r="M32" s="14">
        <v>100</v>
      </c>
      <c r="N32" s="14">
        <v>98.702627176718835</v>
      </c>
      <c r="O32" s="14">
        <f t="shared" si="0"/>
        <v>1.2973728232811652</v>
      </c>
      <c r="P32" s="10">
        <f t="shared" si="4"/>
        <v>1.4126160534378103</v>
      </c>
      <c r="Q32" s="10">
        <f t="shared" si="5"/>
        <v>1.3942891566632012</v>
      </c>
      <c r="R32" s="47">
        <f t="shared" si="7"/>
        <v>1.8326896774609094E-2</v>
      </c>
      <c r="S32" s="34">
        <f t="shared" si="6"/>
        <v>2596100</v>
      </c>
      <c r="T32" s="44" t="s">
        <v>235</v>
      </c>
    </row>
    <row r="33" spans="1:20" ht="114.75" x14ac:dyDescent="0.25">
      <c r="A33" s="5">
        <v>23</v>
      </c>
      <c r="B33" s="11" t="s">
        <v>63</v>
      </c>
      <c r="C33" s="11" t="s">
        <v>64</v>
      </c>
      <c r="D33" s="12">
        <v>24603200</v>
      </c>
      <c r="E33" s="12">
        <v>23799100</v>
      </c>
      <c r="F33" s="8">
        <f>D33/D39</f>
        <v>1.7368372047496655E-3</v>
      </c>
      <c r="G33" s="14">
        <v>100</v>
      </c>
      <c r="H33" s="14">
        <v>100</v>
      </c>
      <c r="I33" s="15">
        <v>0</v>
      </c>
      <c r="J33" s="10">
        <f t="shared" si="1"/>
        <v>0.17368372047496655</v>
      </c>
      <c r="K33" s="10">
        <f t="shared" si="2"/>
        <v>0.17368372047496655</v>
      </c>
      <c r="L33" s="4">
        <f t="shared" si="3"/>
        <v>0</v>
      </c>
      <c r="M33" s="14">
        <v>100</v>
      </c>
      <c r="N33" s="14">
        <v>96.731725954347397</v>
      </c>
      <c r="O33" s="14">
        <f t="shared" si="0"/>
        <v>3.2682740456526034</v>
      </c>
      <c r="P33" s="10">
        <f t="shared" si="4"/>
        <v>0.17368372047496655</v>
      </c>
      <c r="Q33" s="10">
        <f t="shared" si="5"/>
        <v>0.16800726051715942</v>
      </c>
      <c r="R33" s="47">
        <f t="shared" si="7"/>
        <v>5.6764599578071487E-3</v>
      </c>
      <c r="S33" s="34">
        <f t="shared" si="6"/>
        <v>804100</v>
      </c>
      <c r="T33" s="44" t="s">
        <v>234</v>
      </c>
    </row>
    <row r="34" spans="1:20" ht="114.75" x14ac:dyDescent="0.25">
      <c r="A34" s="5">
        <v>24</v>
      </c>
      <c r="B34" s="11" t="s">
        <v>63</v>
      </c>
      <c r="C34" s="11" t="s">
        <v>65</v>
      </c>
      <c r="D34" s="12">
        <v>94578892</v>
      </c>
      <c r="E34" s="12">
        <v>93623292</v>
      </c>
      <c r="F34" s="8">
        <f>D34/D39</f>
        <v>6.6766980884438E-3</v>
      </c>
      <c r="G34" s="14">
        <v>100</v>
      </c>
      <c r="H34" s="14">
        <v>100</v>
      </c>
      <c r="I34" s="15">
        <v>0</v>
      </c>
      <c r="J34" s="10">
        <f t="shared" si="1"/>
        <v>0.66766980884437999</v>
      </c>
      <c r="K34" s="10">
        <f t="shared" si="2"/>
        <v>0.66766980884437999</v>
      </c>
      <c r="L34" s="4">
        <f t="shared" si="3"/>
        <v>0</v>
      </c>
      <c r="M34" s="14">
        <v>100</v>
      </c>
      <c r="N34" s="14">
        <v>98.989626564878762</v>
      </c>
      <c r="O34" s="14">
        <f t="shared" si="0"/>
        <v>1.0103734351212381</v>
      </c>
      <c r="P34" s="10">
        <f t="shared" si="4"/>
        <v>0.66766980884437999</v>
      </c>
      <c r="Q34" s="10">
        <f t="shared" si="5"/>
        <v>0.6609238504614916</v>
      </c>
      <c r="R34" s="47">
        <f t="shared" si="7"/>
        <v>6.7459583828883667E-3</v>
      </c>
      <c r="S34" s="34">
        <f t="shared" si="6"/>
        <v>955600</v>
      </c>
      <c r="T34" s="43" t="s">
        <v>230</v>
      </c>
    </row>
    <row r="35" spans="1:20" ht="102" x14ac:dyDescent="0.25">
      <c r="A35" s="5">
        <v>25</v>
      </c>
      <c r="B35" s="11" t="s">
        <v>63</v>
      </c>
      <c r="C35" s="11" t="s">
        <v>66</v>
      </c>
      <c r="D35" s="12">
        <v>110732692</v>
      </c>
      <c r="E35" s="12">
        <v>109499502</v>
      </c>
      <c r="F35" s="8">
        <f>D35/D39</f>
        <v>7.8170587260066038E-3</v>
      </c>
      <c r="G35" s="14">
        <v>100</v>
      </c>
      <c r="H35" s="14">
        <v>100.00000000000001</v>
      </c>
      <c r="I35" s="15">
        <v>0</v>
      </c>
      <c r="J35" s="10">
        <f t="shared" si="1"/>
        <v>0.78170587260066038</v>
      </c>
      <c r="K35" s="10">
        <f t="shared" si="2"/>
        <v>0.78170587260066049</v>
      </c>
      <c r="L35" s="4">
        <f t="shared" si="3"/>
        <v>0</v>
      </c>
      <c r="M35" s="14">
        <v>100</v>
      </c>
      <c r="N35" s="14">
        <v>98.886336114722113</v>
      </c>
      <c r="O35" s="14">
        <f t="shared" si="0"/>
        <v>1.1136638852778873</v>
      </c>
      <c r="P35" s="10">
        <f t="shared" si="4"/>
        <v>0.78170587260066038</v>
      </c>
      <c r="Q35" s="10">
        <f t="shared" si="5"/>
        <v>0.77300029660841041</v>
      </c>
      <c r="R35" s="47">
        <f t="shared" si="7"/>
        <v>8.7055759922499264E-3</v>
      </c>
      <c r="S35" s="34">
        <f t="shared" si="6"/>
        <v>1233190</v>
      </c>
      <c r="T35" s="43" t="s">
        <v>229</v>
      </c>
    </row>
    <row r="36" spans="1:20" ht="140.25" x14ac:dyDescent="0.25">
      <c r="A36" s="5">
        <v>26</v>
      </c>
      <c r="B36" s="11" t="s">
        <v>67</v>
      </c>
      <c r="C36" s="11" t="s">
        <v>68</v>
      </c>
      <c r="D36" s="12">
        <v>174038288</v>
      </c>
      <c r="E36" s="12">
        <v>151434458</v>
      </c>
      <c r="F36" s="8">
        <f>D36/D39</f>
        <v>1.228605114982349E-2</v>
      </c>
      <c r="G36" s="14">
        <v>100</v>
      </c>
      <c r="H36" s="14">
        <v>99.3535905156686</v>
      </c>
      <c r="I36" s="15">
        <v>0.65</v>
      </c>
      <c r="J36" s="10">
        <f t="shared" si="1"/>
        <v>1.2286051149823489</v>
      </c>
      <c r="K36" s="10">
        <f t="shared" si="2"/>
        <v>1.2206632949941223</v>
      </c>
      <c r="L36" s="4">
        <f t="shared" si="3"/>
        <v>7.9859332473852691E-3</v>
      </c>
      <c r="M36" s="14">
        <v>100</v>
      </c>
      <c r="N36" s="14">
        <v>87.012151027364737</v>
      </c>
      <c r="O36" s="14">
        <f t="shared" si="0"/>
        <v>12.987848972635263</v>
      </c>
      <c r="P36" s="10">
        <f t="shared" si="4"/>
        <v>1.2286051149823489</v>
      </c>
      <c r="Q36" s="10">
        <f t="shared" si="5"/>
        <v>1.0690357381783697</v>
      </c>
      <c r="R36" s="47">
        <f t="shared" si="7"/>
        <v>0.15956937680397928</v>
      </c>
      <c r="S36" s="34">
        <f t="shared" si="6"/>
        <v>22603830</v>
      </c>
      <c r="T36" s="44" t="s">
        <v>235</v>
      </c>
    </row>
    <row r="37" spans="1:20" ht="140.25" x14ac:dyDescent="0.25">
      <c r="A37" s="5">
        <v>27</v>
      </c>
      <c r="B37" s="11" t="s">
        <v>67</v>
      </c>
      <c r="C37" s="11" t="s">
        <v>69</v>
      </c>
      <c r="D37" s="12">
        <v>175931488</v>
      </c>
      <c r="E37" s="12">
        <v>172548028</v>
      </c>
      <c r="F37" s="8">
        <f>D37/D39</f>
        <v>1.2419699626283139E-2</v>
      </c>
      <c r="G37" s="14">
        <v>100</v>
      </c>
      <c r="H37" s="14">
        <v>99.999999999999972</v>
      </c>
      <c r="I37" s="15">
        <v>0</v>
      </c>
      <c r="J37" s="10">
        <f t="shared" si="1"/>
        <v>1.2419699626283138</v>
      </c>
      <c r="K37" s="10">
        <f t="shared" si="2"/>
        <v>1.2419699626283136</v>
      </c>
      <c r="L37" s="4">
        <f t="shared" si="3"/>
        <v>0</v>
      </c>
      <c r="M37" s="14">
        <v>100</v>
      </c>
      <c r="N37" s="14">
        <v>98.076830908177158</v>
      </c>
      <c r="O37" s="14">
        <f t="shared" si="0"/>
        <v>1.9231690918228423</v>
      </c>
      <c r="P37" s="10">
        <f t="shared" si="4"/>
        <v>1.2419699626283138</v>
      </c>
      <c r="Q37" s="10">
        <f t="shared" si="5"/>
        <v>1.2180847801773225</v>
      </c>
      <c r="R37" s="47">
        <f t="shared" si="7"/>
        <v>2.388518245099144E-2</v>
      </c>
      <c r="S37" s="34">
        <f t="shared" si="6"/>
        <v>3383460</v>
      </c>
      <c r="T37" s="37" t="s">
        <v>106</v>
      </c>
    </row>
    <row r="38" spans="1:20" ht="127.5" x14ac:dyDescent="0.25">
      <c r="A38" s="5">
        <v>28</v>
      </c>
      <c r="B38" s="11" t="s">
        <v>67</v>
      </c>
      <c r="C38" s="11" t="s">
        <v>70</v>
      </c>
      <c r="D38" s="12">
        <v>241795684</v>
      </c>
      <c r="E38" s="12">
        <v>238711034</v>
      </c>
      <c r="F38" s="8">
        <f>D38/D39</f>
        <v>1.7069313744516708E-2</v>
      </c>
      <c r="G38" s="14">
        <v>100</v>
      </c>
      <c r="H38" s="14">
        <v>99.999999999999986</v>
      </c>
      <c r="I38" s="15">
        <v>0</v>
      </c>
      <c r="J38" s="10">
        <f t="shared" si="1"/>
        <v>1.7069313744516708</v>
      </c>
      <c r="K38" s="10">
        <f t="shared" si="2"/>
        <v>1.7069313744516705</v>
      </c>
      <c r="L38" s="4">
        <f t="shared" si="3"/>
        <v>0</v>
      </c>
      <c r="M38" s="14">
        <v>100</v>
      </c>
      <c r="N38" s="14">
        <v>98.724274168599308</v>
      </c>
      <c r="O38" s="14">
        <f t="shared" si="0"/>
        <v>1.2757258314006918</v>
      </c>
      <c r="P38" s="10">
        <f t="shared" si="4"/>
        <v>1.7069313744516708</v>
      </c>
      <c r="Q38" s="10">
        <f t="shared" si="5"/>
        <v>1.6851556099835079</v>
      </c>
      <c r="R38" s="4">
        <f t="shared" si="7"/>
        <v>2.1775764468162834E-2</v>
      </c>
      <c r="S38" s="34">
        <f t="shared" si="6"/>
        <v>3084650</v>
      </c>
      <c r="T38" s="37" t="s">
        <v>106</v>
      </c>
    </row>
    <row r="39" spans="1:20" x14ac:dyDescent="0.25">
      <c r="A39" s="26" t="s">
        <v>71</v>
      </c>
      <c r="B39" s="27"/>
      <c r="C39" s="27"/>
      <c r="D39" s="12">
        <f>SUM(D11:D38)</f>
        <v>14165518756</v>
      </c>
      <c r="E39" s="12">
        <f>SUM(E11:E38)</f>
        <v>13639016077</v>
      </c>
      <c r="F39" s="13">
        <f>SUM(F11:F38)</f>
        <v>1</v>
      </c>
      <c r="G39" s="17"/>
      <c r="H39" s="17"/>
      <c r="I39" s="17"/>
      <c r="J39" s="16">
        <f>SUM(J11:J38)</f>
        <v>99.999999999999986</v>
      </c>
      <c r="K39" s="16">
        <f>SUM(K11:K38)</f>
        <v>99.647329315215941</v>
      </c>
      <c r="L39" s="16">
        <f>J39-K39</f>
        <v>0.3526706847840444</v>
      </c>
      <c r="M39" s="17"/>
      <c r="N39" s="17"/>
      <c r="O39" s="17"/>
      <c r="P39" s="16">
        <f>SUM(P11:P38)</f>
        <v>99.999999999999986</v>
      </c>
      <c r="Q39" s="16">
        <f>SUM(Q11:Q38)</f>
        <v>96.28320933338928</v>
      </c>
      <c r="R39" s="16">
        <f>P39-Q39</f>
        <v>3.7167906666107058</v>
      </c>
      <c r="S39" s="35">
        <f>D39-E39</f>
        <v>526502679</v>
      </c>
      <c r="T39" s="36"/>
    </row>
    <row r="41" spans="1:20" x14ac:dyDescent="0.25">
      <c r="A41" s="3"/>
      <c r="B41" s="3"/>
      <c r="C41" s="3"/>
      <c r="D41" s="3"/>
      <c r="E41" s="3"/>
      <c r="F41" s="28" t="s">
        <v>225</v>
      </c>
      <c r="G41" s="28"/>
      <c r="H41" s="28"/>
      <c r="I41" s="3"/>
      <c r="J41" s="3"/>
      <c r="K41" s="3"/>
      <c r="L41" s="3"/>
      <c r="M41" s="3"/>
      <c r="N41" s="3"/>
      <c r="O41" s="3"/>
      <c r="P41" s="3" t="s">
        <v>236</v>
      </c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29">
        <v>14165518756</v>
      </c>
      <c r="G42" s="29"/>
      <c r="H42" s="29"/>
      <c r="I42" s="3"/>
      <c r="J42" s="3"/>
      <c r="K42" s="3"/>
      <c r="L42" s="3"/>
      <c r="M42" s="3"/>
      <c r="N42" s="3"/>
      <c r="O42" s="3"/>
      <c r="P42" s="3" t="s">
        <v>73</v>
      </c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 t="s">
        <v>74</v>
      </c>
      <c r="Q43" s="3"/>
      <c r="R43" s="3"/>
      <c r="S43" s="3"/>
      <c r="T43" s="3"/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 t="s">
        <v>75</v>
      </c>
      <c r="Q47" s="18"/>
      <c r="R47" s="18"/>
      <c r="S47" s="18"/>
      <c r="T47" s="18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 t="s">
        <v>76</v>
      </c>
      <c r="Q48" s="3"/>
      <c r="R48" s="3"/>
      <c r="S48" s="3"/>
      <c r="T48" s="3"/>
    </row>
  </sheetData>
  <sheetProtection formatCells="0" formatColumns="0" formatRows="0" insertColumns="0" insertRows="0" insertHyperlinks="0" deleteColumns="0" deleteRows="0" sort="0" autoFilter="0" pivotTables="0"/>
  <mergeCells count="21">
    <mergeCell ref="T7:T9"/>
    <mergeCell ref="A1:S1"/>
    <mergeCell ref="A2:S2"/>
    <mergeCell ref="A3:S3"/>
    <mergeCell ref="A4:S4"/>
    <mergeCell ref="A5:S5"/>
    <mergeCell ref="S7:S9"/>
    <mergeCell ref="G8:I8"/>
    <mergeCell ref="J8:L8"/>
    <mergeCell ref="M8:O8"/>
    <mergeCell ref="P8:R8"/>
    <mergeCell ref="A39:C39"/>
    <mergeCell ref="F41:H41"/>
    <mergeCell ref="F42:H42"/>
    <mergeCell ref="F7:F9"/>
    <mergeCell ref="G7:R7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141</v>
      </c>
      <c r="D11" s="21">
        <v>15405000</v>
      </c>
      <c r="E11" s="21">
        <v>13548500</v>
      </c>
      <c r="F11" s="22">
        <v>0.21120678000000001</v>
      </c>
      <c r="G11" s="23">
        <v>100</v>
      </c>
      <c r="H11" s="23">
        <v>100</v>
      </c>
      <c r="I11" s="24">
        <v>0</v>
      </c>
      <c r="J11" s="25">
        <v>21.120678000000002</v>
      </c>
      <c r="K11" s="25">
        <v>21.120678000000002</v>
      </c>
      <c r="L11" s="20">
        <v>0</v>
      </c>
      <c r="M11" s="23">
        <v>100</v>
      </c>
      <c r="N11" s="23">
        <v>87.95</v>
      </c>
      <c r="O11" s="24">
        <v>12.05</v>
      </c>
      <c r="P11" s="25">
        <v>21.120678000000002</v>
      </c>
      <c r="Q11" s="25">
        <v>18.575636300999999</v>
      </c>
      <c r="R11" s="20">
        <v>2.5499999999999998</v>
      </c>
      <c r="S11" s="21">
        <f>D11-E11</f>
        <v>1856500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142</v>
      </c>
      <c r="C13" s="19" t="s">
        <v>143</v>
      </c>
      <c r="D13" s="21">
        <v>4065000</v>
      </c>
      <c r="E13" s="21">
        <v>3138000</v>
      </c>
      <c r="F13" s="22">
        <v>5.573227E-2</v>
      </c>
      <c r="G13" s="23">
        <v>100</v>
      </c>
      <c r="H13" s="23">
        <v>100</v>
      </c>
      <c r="I13" s="24">
        <v>0</v>
      </c>
      <c r="J13" s="25">
        <v>5.5732270000000002</v>
      </c>
      <c r="K13" s="25">
        <v>5.5732270000000002</v>
      </c>
      <c r="L13" s="20">
        <v>0</v>
      </c>
      <c r="M13" s="23">
        <v>100</v>
      </c>
      <c r="N13" s="23">
        <v>77.2</v>
      </c>
      <c r="O13" s="24">
        <v>22.8</v>
      </c>
      <c r="P13" s="25">
        <v>5.5732270000000002</v>
      </c>
      <c r="Q13" s="25">
        <v>4.3025312439999999</v>
      </c>
      <c r="R13" s="20">
        <v>1.27</v>
      </c>
      <c r="S13" s="21">
        <f>D13-E13</f>
        <v>927000</v>
      </c>
      <c r="T13" s="19" t="s">
        <v>144</v>
      </c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5.5" x14ac:dyDescent="0.25">
      <c r="A15" s="19"/>
      <c r="B15" s="19"/>
      <c r="C15" s="19" t="s">
        <v>145</v>
      </c>
      <c r="D15" s="21">
        <v>53468000</v>
      </c>
      <c r="E15" s="21">
        <v>12830860</v>
      </c>
      <c r="F15" s="22">
        <v>0.73306095999999998</v>
      </c>
      <c r="G15" s="23">
        <v>100</v>
      </c>
      <c r="H15" s="23">
        <v>100</v>
      </c>
      <c r="I15" s="24">
        <v>0</v>
      </c>
      <c r="J15" s="25">
        <v>73.306095999999997</v>
      </c>
      <c r="K15" s="25">
        <v>73.306095999999997</v>
      </c>
      <c r="L15" s="20">
        <v>0</v>
      </c>
      <c r="M15" s="23">
        <v>100</v>
      </c>
      <c r="N15" s="23">
        <v>24</v>
      </c>
      <c r="O15" s="24">
        <v>76</v>
      </c>
      <c r="P15" s="25">
        <v>73.306095999999997</v>
      </c>
      <c r="Q15" s="25">
        <v>17.59346304</v>
      </c>
      <c r="R15" s="20">
        <v>55.71</v>
      </c>
      <c r="S15" s="21">
        <f>D15-E15</f>
        <v>40637140</v>
      </c>
      <c r="T15" s="19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72938000</v>
      </c>
      <c r="E17" s="12">
        <f>SUM(E11:E15)</f>
        <v>29517360</v>
      </c>
      <c r="F17" s="13">
        <f>SUM(F11:F15)</f>
        <v>1.0000000099999999</v>
      </c>
      <c r="G17" s="17"/>
      <c r="H17" s="17"/>
      <c r="I17" s="17"/>
      <c r="J17" s="16">
        <f>SUM(J11:J15)</f>
        <v>100.000001</v>
      </c>
      <c r="K17" s="16">
        <f>SUM(K11:K15)</f>
        <v>100.000001</v>
      </c>
      <c r="L17" s="16">
        <f>J17-K17</f>
        <v>0</v>
      </c>
      <c r="M17" s="17"/>
      <c r="N17" s="17"/>
      <c r="O17" s="17"/>
      <c r="P17" s="16">
        <f>SUM(P11:P15)</f>
        <v>100.000001</v>
      </c>
      <c r="Q17" s="16">
        <f>SUM(Q11:Q15)</f>
        <v>40.471630585</v>
      </c>
      <c r="R17" s="16">
        <f>P17-Q17</f>
        <v>59.528370414999998</v>
      </c>
      <c r="S17" s="12">
        <f>D17-E17</f>
        <v>43420640</v>
      </c>
      <c r="T17" s="17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72</v>
      </c>
      <c r="Q19" s="3"/>
      <c r="R19" s="3"/>
      <c r="S19" s="3"/>
      <c r="T19" s="3"/>
    </row>
    <row r="20" spans="1:20" x14ac:dyDescent="0.25">
      <c r="A20" s="3"/>
      <c r="B20" s="3"/>
      <c r="C20" s="3" t="s">
        <v>73</v>
      </c>
      <c r="D20" s="3"/>
      <c r="E20" s="3"/>
      <c r="F20" s="3"/>
      <c r="G20" s="3" t="s">
        <v>99</v>
      </c>
      <c r="H20" s="3"/>
      <c r="I20" s="3"/>
      <c r="J20" s="3"/>
      <c r="K20" s="3"/>
      <c r="L20" s="3"/>
      <c r="M20" s="3"/>
      <c r="N20" s="3"/>
      <c r="O20" s="3"/>
      <c r="P20" s="3" t="s">
        <v>100</v>
      </c>
      <c r="Q20" s="3"/>
      <c r="R20" s="3"/>
      <c r="S20" s="3"/>
      <c r="T20" s="3"/>
    </row>
    <row r="21" spans="1:20" x14ac:dyDescent="0.25">
      <c r="A21" s="3"/>
      <c r="B21" s="3"/>
      <c r="C21" s="3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146</v>
      </c>
      <c r="Q21" s="3"/>
      <c r="R21" s="3"/>
      <c r="S21" s="3"/>
      <c r="T21" s="3"/>
    </row>
    <row r="25" spans="1:20" x14ac:dyDescent="0.25">
      <c r="A25" s="18"/>
      <c r="B25" s="18"/>
      <c r="C25" s="18" t="s">
        <v>75</v>
      </c>
      <c r="D25" s="18"/>
      <c r="E25" s="18"/>
      <c r="F25" s="18"/>
      <c r="G25" s="18" t="s">
        <v>75</v>
      </c>
      <c r="H25" s="18"/>
      <c r="I25" s="18"/>
      <c r="J25" s="18"/>
      <c r="K25" s="18"/>
      <c r="L25" s="18"/>
      <c r="M25" s="18"/>
      <c r="N25" s="18"/>
      <c r="O25" s="18"/>
      <c r="P25" s="18" t="s">
        <v>102</v>
      </c>
      <c r="Q25" s="18"/>
      <c r="R25" s="18"/>
      <c r="S25" s="18"/>
      <c r="T25" s="18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76</v>
      </c>
      <c r="H26" s="3"/>
      <c r="I26" s="3"/>
      <c r="J26" s="3"/>
      <c r="K26" s="3"/>
      <c r="L26" s="3"/>
      <c r="M26" s="3"/>
      <c r="N26" s="3"/>
      <c r="O26" s="3"/>
      <c r="P26" s="3" t="s">
        <v>103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107</v>
      </c>
      <c r="D11" s="21">
        <v>2350000</v>
      </c>
      <c r="E11" s="21">
        <v>2350000</v>
      </c>
      <c r="F11" s="22">
        <v>1</v>
      </c>
      <c r="G11" s="23">
        <v>100</v>
      </c>
      <c r="H11" s="23">
        <v>100</v>
      </c>
      <c r="I11" s="24">
        <v>0</v>
      </c>
      <c r="J11" s="25">
        <v>100</v>
      </c>
      <c r="K11" s="25">
        <v>100</v>
      </c>
      <c r="L11" s="20">
        <v>0</v>
      </c>
      <c r="M11" s="23">
        <v>100</v>
      </c>
      <c r="N11" s="23">
        <v>100</v>
      </c>
      <c r="O11" s="24">
        <v>0</v>
      </c>
      <c r="P11" s="25">
        <v>100</v>
      </c>
      <c r="Q11" s="25">
        <v>100</v>
      </c>
      <c r="R11" s="20">
        <v>0</v>
      </c>
      <c r="S11" s="21">
        <f>D11-E11</f>
        <v>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147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2350000</v>
      </c>
      <c r="E15" s="12">
        <f>SUM(E11:E11)</f>
        <v>2350000</v>
      </c>
      <c r="F15" s="13">
        <f>SUM(F11:F11)</f>
        <v>1</v>
      </c>
      <c r="G15" s="17"/>
      <c r="H15" s="17"/>
      <c r="I15" s="17"/>
      <c r="J15" s="16">
        <f>SUM(J11:J11)</f>
        <v>100</v>
      </c>
      <c r="K15" s="16">
        <f>SUM(K11:K11)</f>
        <v>100</v>
      </c>
      <c r="L15" s="16">
        <f>J15-K15</f>
        <v>0</v>
      </c>
      <c r="M15" s="17"/>
      <c r="N15" s="17"/>
      <c r="O15" s="17"/>
      <c r="P15" s="16">
        <f>SUM(P11:P11)</f>
        <v>100</v>
      </c>
      <c r="Q15" s="16">
        <f>SUM(Q11:Q11)</f>
        <v>100</v>
      </c>
      <c r="R15" s="16">
        <f>P15-Q15</f>
        <v>0</v>
      </c>
      <c r="S15" s="12">
        <f>D15-E15</f>
        <v>0</v>
      </c>
      <c r="T15" s="17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72</v>
      </c>
      <c r="Q17" s="3"/>
      <c r="R17" s="3"/>
      <c r="S17" s="3"/>
      <c r="T17" s="3"/>
    </row>
    <row r="18" spans="1:20" x14ac:dyDescent="0.25">
      <c r="A18" s="3"/>
      <c r="B18" s="3"/>
      <c r="C18" s="3" t="s">
        <v>73</v>
      </c>
      <c r="D18" s="3"/>
      <c r="E18" s="3"/>
      <c r="F18" s="3"/>
      <c r="G18" s="3" t="s">
        <v>99</v>
      </c>
      <c r="H18" s="3"/>
      <c r="I18" s="3"/>
      <c r="J18" s="3"/>
      <c r="K18" s="3"/>
      <c r="L18" s="3"/>
      <c r="M18" s="3"/>
      <c r="N18" s="3"/>
      <c r="O18" s="3"/>
      <c r="P18" s="3" t="s">
        <v>100</v>
      </c>
      <c r="Q18" s="3"/>
      <c r="R18" s="3"/>
      <c r="S18" s="3"/>
      <c r="T18" s="3"/>
    </row>
    <row r="19" spans="1:20" x14ac:dyDescent="0.25">
      <c r="A19" s="3"/>
      <c r="B19" s="3"/>
      <c r="C19" s="3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148</v>
      </c>
      <c r="Q19" s="3"/>
      <c r="R19" s="3"/>
      <c r="S19" s="3"/>
      <c r="T19" s="3"/>
    </row>
    <row r="23" spans="1:20" x14ac:dyDescent="0.25">
      <c r="A23" s="18"/>
      <c r="B23" s="18"/>
      <c r="C23" s="18" t="s">
        <v>75</v>
      </c>
      <c r="D23" s="18"/>
      <c r="E23" s="18"/>
      <c r="F23" s="18"/>
      <c r="G23" s="18" t="s">
        <v>75</v>
      </c>
      <c r="H23" s="18"/>
      <c r="I23" s="18"/>
      <c r="J23" s="18"/>
      <c r="K23" s="18"/>
      <c r="L23" s="18"/>
      <c r="M23" s="18"/>
      <c r="N23" s="18"/>
      <c r="O23" s="18"/>
      <c r="P23" s="18" t="s">
        <v>102</v>
      </c>
      <c r="Q23" s="18"/>
      <c r="R23" s="18"/>
      <c r="S23" s="18"/>
      <c r="T23" s="18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76</v>
      </c>
      <c r="H24" s="3"/>
      <c r="I24" s="3"/>
      <c r="J24" s="3"/>
      <c r="K24" s="3"/>
      <c r="L24" s="3"/>
      <c r="M24" s="3"/>
      <c r="N24" s="3"/>
      <c r="O24" s="3"/>
      <c r="P24" s="3" t="s">
        <v>103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149</v>
      </c>
      <c r="D11" s="21">
        <v>8000000</v>
      </c>
      <c r="E11" s="21">
        <v>2107299</v>
      </c>
      <c r="F11" s="22">
        <v>6.8965520000000002E-2</v>
      </c>
      <c r="G11" s="23">
        <v>92.18</v>
      </c>
      <c r="H11" s="23">
        <v>92.13</v>
      </c>
      <c r="I11" s="24">
        <v>0.05</v>
      </c>
      <c r="J11" s="25">
        <v>6.3572416336000002</v>
      </c>
      <c r="K11" s="25">
        <v>6.3537933575999999</v>
      </c>
      <c r="L11" s="20">
        <v>0</v>
      </c>
      <c r="M11" s="23">
        <v>92.18</v>
      </c>
      <c r="N11" s="23">
        <v>26.34</v>
      </c>
      <c r="O11" s="24">
        <v>65.84</v>
      </c>
      <c r="P11" s="25">
        <v>6.3572416336000002</v>
      </c>
      <c r="Q11" s="25">
        <v>1.8165517968</v>
      </c>
      <c r="R11" s="20">
        <v>4.54</v>
      </c>
      <c r="S11" s="21">
        <f>D11-E11</f>
        <v>5892701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150</v>
      </c>
      <c r="C13" s="19" t="s">
        <v>151</v>
      </c>
      <c r="D13" s="21">
        <v>28000000</v>
      </c>
      <c r="E13" s="21">
        <v>24692100</v>
      </c>
      <c r="F13" s="22">
        <v>0.24137931000000001</v>
      </c>
      <c r="G13" s="23">
        <v>94.27</v>
      </c>
      <c r="H13" s="23">
        <v>85.71</v>
      </c>
      <c r="I13" s="24">
        <v>8.56</v>
      </c>
      <c r="J13" s="25">
        <v>22.7548275537</v>
      </c>
      <c r="K13" s="25">
        <v>20.6886206601</v>
      </c>
      <c r="L13" s="20">
        <v>2.0699999999999998</v>
      </c>
      <c r="M13" s="23">
        <v>94.27</v>
      </c>
      <c r="N13" s="23">
        <v>88.19</v>
      </c>
      <c r="O13" s="24">
        <v>6.08</v>
      </c>
      <c r="P13" s="25">
        <v>22.7548275537</v>
      </c>
      <c r="Q13" s="25">
        <v>21.2872413489</v>
      </c>
      <c r="R13" s="20">
        <v>1.47</v>
      </c>
      <c r="S13" s="21">
        <f>D13-E13</f>
        <v>3307900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5.5" x14ac:dyDescent="0.25">
      <c r="A15" s="19"/>
      <c r="B15" s="19"/>
      <c r="C15" s="19" t="s">
        <v>152</v>
      </c>
      <c r="D15" s="21">
        <v>80000000</v>
      </c>
      <c r="E15" s="21">
        <v>72405761</v>
      </c>
      <c r="F15" s="22">
        <v>0.68965516999999998</v>
      </c>
      <c r="G15" s="23">
        <v>92.18</v>
      </c>
      <c r="H15" s="23">
        <v>92.13</v>
      </c>
      <c r="I15" s="24">
        <v>0.05</v>
      </c>
      <c r="J15" s="25">
        <v>63.572413570599998</v>
      </c>
      <c r="K15" s="25">
        <v>63.537930812100001</v>
      </c>
      <c r="L15" s="20">
        <v>0.03</v>
      </c>
      <c r="M15" s="23">
        <v>92.18</v>
      </c>
      <c r="N15" s="23">
        <v>90.51</v>
      </c>
      <c r="O15" s="24">
        <v>1.67</v>
      </c>
      <c r="P15" s="25">
        <v>63.572413570599998</v>
      </c>
      <c r="Q15" s="25">
        <v>62.420689436700002</v>
      </c>
      <c r="R15" s="20">
        <v>1.1499999999999999</v>
      </c>
      <c r="S15" s="21">
        <f>D15-E15</f>
        <v>7594239</v>
      </c>
      <c r="T15" s="19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116000000</v>
      </c>
      <c r="E17" s="12">
        <f>SUM(E11:E15)</f>
        <v>99205160</v>
      </c>
      <c r="F17" s="13">
        <f>SUM(F11:F15)</f>
        <v>1</v>
      </c>
      <c r="G17" s="17"/>
      <c r="H17" s="17"/>
      <c r="I17" s="17"/>
      <c r="J17" s="16">
        <f>SUM(J11:J15)</f>
        <v>92.6844827579</v>
      </c>
      <c r="K17" s="16">
        <f>SUM(K11:K15)</f>
        <v>90.580344829799998</v>
      </c>
      <c r="L17" s="16">
        <f>J17-K17</f>
        <v>2.1041379281000001</v>
      </c>
      <c r="M17" s="17"/>
      <c r="N17" s="17"/>
      <c r="O17" s="17"/>
      <c r="P17" s="16">
        <f>SUM(P11:P15)</f>
        <v>92.6844827579</v>
      </c>
      <c r="Q17" s="16">
        <f>SUM(Q11:Q15)</f>
        <v>85.524482582399997</v>
      </c>
      <c r="R17" s="16">
        <f>P17-Q17</f>
        <v>7.1600001754999996</v>
      </c>
      <c r="S17" s="12">
        <f>D17-E17</f>
        <v>16794840</v>
      </c>
      <c r="T17" s="17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72</v>
      </c>
      <c r="Q19" s="3"/>
      <c r="R19" s="3"/>
      <c r="S19" s="3"/>
      <c r="T19" s="3"/>
    </row>
    <row r="20" spans="1:20" x14ac:dyDescent="0.25">
      <c r="A20" s="3"/>
      <c r="B20" s="3"/>
      <c r="C20" s="3" t="s">
        <v>73</v>
      </c>
      <c r="D20" s="3"/>
      <c r="E20" s="3"/>
      <c r="F20" s="3"/>
      <c r="G20" s="3" t="s">
        <v>99</v>
      </c>
      <c r="H20" s="3"/>
      <c r="I20" s="3"/>
      <c r="J20" s="3"/>
      <c r="K20" s="3"/>
      <c r="L20" s="3"/>
      <c r="M20" s="3"/>
      <c r="N20" s="3"/>
      <c r="O20" s="3"/>
      <c r="P20" s="3" t="s">
        <v>100</v>
      </c>
      <c r="Q20" s="3"/>
      <c r="R20" s="3"/>
      <c r="S20" s="3"/>
      <c r="T20" s="3"/>
    </row>
    <row r="21" spans="1:20" x14ac:dyDescent="0.25">
      <c r="A21" s="3"/>
      <c r="B21" s="3"/>
      <c r="C21" s="3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153</v>
      </c>
      <c r="Q21" s="3"/>
      <c r="R21" s="3"/>
      <c r="S21" s="3"/>
      <c r="T21" s="3"/>
    </row>
    <row r="25" spans="1:20" x14ac:dyDescent="0.25">
      <c r="A25" s="18"/>
      <c r="B25" s="18"/>
      <c r="C25" s="18" t="s">
        <v>75</v>
      </c>
      <c r="D25" s="18"/>
      <c r="E25" s="18"/>
      <c r="F25" s="18"/>
      <c r="G25" s="18" t="s">
        <v>75</v>
      </c>
      <c r="H25" s="18"/>
      <c r="I25" s="18"/>
      <c r="J25" s="18"/>
      <c r="K25" s="18"/>
      <c r="L25" s="18"/>
      <c r="M25" s="18"/>
      <c r="N25" s="18"/>
      <c r="O25" s="18"/>
      <c r="P25" s="18" t="s">
        <v>102</v>
      </c>
      <c r="Q25" s="18"/>
      <c r="R25" s="18"/>
      <c r="S25" s="18"/>
      <c r="T25" s="18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76</v>
      </c>
      <c r="H26" s="3"/>
      <c r="I26" s="3"/>
      <c r="J26" s="3"/>
      <c r="K26" s="3"/>
      <c r="L26" s="3"/>
      <c r="M26" s="3"/>
      <c r="N26" s="3"/>
      <c r="O26" s="3"/>
      <c r="P26" s="3" t="s">
        <v>103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A32" sqref="A32:T3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154</v>
      </c>
      <c r="D11" s="21">
        <v>437800</v>
      </c>
      <c r="E11" s="21">
        <v>200000</v>
      </c>
      <c r="F11" s="22">
        <v>1.5201399999999999E-3</v>
      </c>
      <c r="G11" s="23">
        <v>100</v>
      </c>
      <c r="H11" s="23">
        <v>100</v>
      </c>
      <c r="I11" s="24">
        <v>0</v>
      </c>
      <c r="J11" s="25">
        <v>0.15201400000000001</v>
      </c>
      <c r="K11" s="25">
        <v>0.15201400000000001</v>
      </c>
      <c r="L11" s="20">
        <v>0</v>
      </c>
      <c r="M11" s="23">
        <v>100</v>
      </c>
      <c r="N11" s="23">
        <v>45.68</v>
      </c>
      <c r="O11" s="24">
        <v>54.32</v>
      </c>
      <c r="P11" s="25">
        <v>0.15201400000000001</v>
      </c>
      <c r="Q11" s="25">
        <v>6.9439995199999993E-2</v>
      </c>
      <c r="R11" s="20">
        <v>0.08</v>
      </c>
      <c r="S11" s="21">
        <f>D11-E11</f>
        <v>237800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155</v>
      </c>
      <c r="C13" s="19" t="s">
        <v>156</v>
      </c>
      <c r="D13" s="21">
        <v>6066300</v>
      </c>
      <c r="E13" s="21">
        <v>3425000</v>
      </c>
      <c r="F13" s="22">
        <v>2.1063539999999999E-2</v>
      </c>
      <c r="G13" s="23">
        <v>100</v>
      </c>
      <c r="H13" s="23">
        <v>100</v>
      </c>
      <c r="I13" s="24">
        <v>0</v>
      </c>
      <c r="J13" s="25">
        <v>2.1063540000000001</v>
      </c>
      <c r="K13" s="25">
        <v>2.1063540000000001</v>
      </c>
      <c r="L13" s="20">
        <v>0</v>
      </c>
      <c r="M13" s="23">
        <v>100</v>
      </c>
      <c r="N13" s="23">
        <v>56.46</v>
      </c>
      <c r="O13" s="24">
        <v>43.54</v>
      </c>
      <c r="P13" s="25">
        <v>2.1063540000000001</v>
      </c>
      <c r="Q13" s="25">
        <v>1.1892474684000001</v>
      </c>
      <c r="R13" s="20">
        <v>0.92</v>
      </c>
      <c r="S13" s="21">
        <f>D13-E13</f>
        <v>2641300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51" x14ac:dyDescent="0.25">
      <c r="A15" s="19"/>
      <c r="B15" s="19"/>
      <c r="C15" s="19" t="s">
        <v>133</v>
      </c>
      <c r="D15" s="21">
        <v>8488200</v>
      </c>
      <c r="E15" s="21">
        <v>3242000</v>
      </c>
      <c r="F15" s="22">
        <v>2.947292E-2</v>
      </c>
      <c r="G15" s="23">
        <v>100</v>
      </c>
      <c r="H15" s="23">
        <v>100</v>
      </c>
      <c r="I15" s="24">
        <v>0</v>
      </c>
      <c r="J15" s="25">
        <v>2.947292</v>
      </c>
      <c r="K15" s="25">
        <v>2.947292</v>
      </c>
      <c r="L15" s="20">
        <v>0</v>
      </c>
      <c r="M15" s="23">
        <v>100</v>
      </c>
      <c r="N15" s="23">
        <v>38.19</v>
      </c>
      <c r="O15" s="24">
        <v>61.81</v>
      </c>
      <c r="P15" s="25">
        <v>2.947292</v>
      </c>
      <c r="Q15" s="25">
        <v>1.1255708148000001</v>
      </c>
      <c r="R15" s="20">
        <v>1.82</v>
      </c>
      <c r="S15" s="21">
        <f>D15-E15</f>
        <v>5246200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157</v>
      </c>
      <c r="D17" s="21">
        <v>33000000</v>
      </c>
      <c r="E17" s="21">
        <v>27500000</v>
      </c>
      <c r="F17" s="22">
        <v>0.11458333</v>
      </c>
      <c r="G17" s="23">
        <v>83.3</v>
      </c>
      <c r="H17" s="23">
        <v>83.33</v>
      </c>
      <c r="I17" s="24">
        <v>0.03</v>
      </c>
      <c r="J17" s="25">
        <v>9.5447913890000002</v>
      </c>
      <c r="K17" s="25">
        <v>9.5482288889000007</v>
      </c>
      <c r="L17" s="20">
        <v>0</v>
      </c>
      <c r="M17" s="23">
        <v>83.3</v>
      </c>
      <c r="N17" s="23">
        <v>83.33</v>
      </c>
      <c r="O17" s="24">
        <v>0.03</v>
      </c>
      <c r="P17" s="25">
        <v>9.5447913890000002</v>
      </c>
      <c r="Q17" s="25">
        <v>9.5482288889000007</v>
      </c>
      <c r="R17" s="20">
        <v>0</v>
      </c>
      <c r="S17" s="21">
        <f>D17-E17</f>
        <v>5500000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158</v>
      </c>
      <c r="D19" s="21">
        <v>144000000</v>
      </c>
      <c r="E19" s="21">
        <v>127125030</v>
      </c>
      <c r="F19" s="22">
        <v>0.5</v>
      </c>
      <c r="G19" s="23">
        <v>100</v>
      </c>
      <c r="H19" s="23">
        <v>91.88</v>
      </c>
      <c r="I19" s="24">
        <v>8.1199999999999992</v>
      </c>
      <c r="J19" s="25">
        <v>50</v>
      </c>
      <c r="K19" s="25">
        <v>45.94</v>
      </c>
      <c r="L19" s="20">
        <v>4.0599999999999996</v>
      </c>
      <c r="M19" s="23">
        <v>100</v>
      </c>
      <c r="N19" s="23">
        <v>88.28</v>
      </c>
      <c r="O19" s="24">
        <v>11.72</v>
      </c>
      <c r="P19" s="25">
        <v>50</v>
      </c>
      <c r="Q19" s="25">
        <v>44.14</v>
      </c>
      <c r="R19" s="20">
        <v>5.86</v>
      </c>
      <c r="S19" s="21">
        <f>D19-E19</f>
        <v>16874970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159</v>
      </c>
      <c r="D21" s="21">
        <v>96007700</v>
      </c>
      <c r="E21" s="21">
        <v>84861020</v>
      </c>
      <c r="F21" s="22">
        <v>0.33336007000000001</v>
      </c>
      <c r="G21" s="23">
        <v>100</v>
      </c>
      <c r="H21" s="23">
        <v>91.87</v>
      </c>
      <c r="I21" s="24">
        <v>8.1300000000000008</v>
      </c>
      <c r="J21" s="25">
        <v>33.336007000000002</v>
      </c>
      <c r="K21" s="25">
        <v>30.625789630900002</v>
      </c>
      <c r="L21" s="20">
        <v>2.71</v>
      </c>
      <c r="M21" s="23">
        <v>100</v>
      </c>
      <c r="N21" s="23">
        <v>88.39</v>
      </c>
      <c r="O21" s="24">
        <v>11.61</v>
      </c>
      <c r="P21" s="25">
        <v>33.336007000000002</v>
      </c>
      <c r="Q21" s="25">
        <v>29.465696587299998</v>
      </c>
      <c r="R21" s="20">
        <v>3.87</v>
      </c>
      <c r="S21" s="21">
        <f>D21-E21</f>
        <v>11146680</v>
      </c>
      <c r="T21" s="19"/>
    </row>
    <row r="22" spans="1:2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1"/>
      <c r="B23" s="11"/>
      <c r="C23" s="11"/>
      <c r="D23" s="12">
        <f>SUM(D11:D21)</f>
        <v>288000000</v>
      </c>
      <c r="E23" s="12">
        <f>SUM(E11:E21)</f>
        <v>246353050</v>
      </c>
      <c r="F23" s="13">
        <f>SUM(F11:F21)</f>
        <v>1</v>
      </c>
      <c r="G23" s="17"/>
      <c r="H23" s="17"/>
      <c r="I23" s="17"/>
      <c r="J23" s="16">
        <f>SUM(J11:J21)</f>
        <v>98.086458389000001</v>
      </c>
      <c r="K23" s="16">
        <f>SUM(K11:K21)</f>
        <v>91.319678519799993</v>
      </c>
      <c r="L23" s="16">
        <f>J23-K23</f>
        <v>6.7667798691999996</v>
      </c>
      <c r="M23" s="17"/>
      <c r="N23" s="17"/>
      <c r="O23" s="17"/>
      <c r="P23" s="16">
        <f>SUM(P11:P21)</f>
        <v>98.086458389000001</v>
      </c>
      <c r="Q23" s="16">
        <f>SUM(Q11:Q21)</f>
        <v>85.538183754599999</v>
      </c>
      <c r="R23" s="16">
        <f>P23-Q23</f>
        <v>12.5482746344</v>
      </c>
      <c r="S23" s="12">
        <f>D23-E23</f>
        <v>41646950</v>
      </c>
      <c r="T23" s="17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72</v>
      </c>
      <c r="Q25" s="3"/>
      <c r="R25" s="3"/>
      <c r="S25" s="3"/>
      <c r="T25" s="3"/>
    </row>
    <row r="26" spans="1:20" x14ac:dyDescent="0.25">
      <c r="A26" s="3"/>
      <c r="B26" s="3"/>
      <c r="C26" s="3" t="s">
        <v>73</v>
      </c>
      <c r="D26" s="3"/>
      <c r="E26" s="3"/>
      <c r="F26" s="3"/>
      <c r="G26" s="3" t="s">
        <v>99</v>
      </c>
      <c r="H26" s="3"/>
      <c r="I26" s="3"/>
      <c r="J26" s="3"/>
      <c r="K26" s="3"/>
      <c r="L26" s="3"/>
      <c r="M26" s="3"/>
      <c r="N26" s="3"/>
      <c r="O26" s="3"/>
      <c r="P26" s="3" t="s">
        <v>100</v>
      </c>
      <c r="Q26" s="3"/>
      <c r="R26" s="3"/>
      <c r="S26" s="3"/>
      <c r="T26" s="3"/>
    </row>
    <row r="27" spans="1:20" x14ac:dyDescent="0.25">
      <c r="A27" s="3"/>
      <c r="B27" s="3"/>
      <c r="C27" s="3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160</v>
      </c>
      <c r="Q27" s="3"/>
      <c r="R27" s="3"/>
      <c r="S27" s="3"/>
      <c r="T27" s="3"/>
    </row>
    <row r="31" spans="1:20" x14ac:dyDescent="0.25">
      <c r="A31" s="18"/>
      <c r="B31" s="18"/>
      <c r="C31" s="18" t="s">
        <v>75</v>
      </c>
      <c r="D31" s="18"/>
      <c r="E31" s="18"/>
      <c r="F31" s="18"/>
      <c r="G31" s="18" t="s">
        <v>75</v>
      </c>
      <c r="H31" s="18"/>
      <c r="I31" s="18"/>
      <c r="J31" s="18"/>
      <c r="K31" s="18"/>
      <c r="L31" s="18"/>
      <c r="M31" s="18"/>
      <c r="N31" s="18"/>
      <c r="O31" s="18"/>
      <c r="P31" s="18" t="s">
        <v>102</v>
      </c>
      <c r="Q31" s="18"/>
      <c r="R31" s="18"/>
      <c r="S31" s="18"/>
      <c r="T31" s="18"/>
    </row>
    <row r="32" spans="1:20" x14ac:dyDescent="0.25">
      <c r="A32" s="3"/>
      <c r="B32" s="3"/>
      <c r="C32" s="3" t="s">
        <v>76</v>
      </c>
      <c r="D32" s="3"/>
      <c r="E32" s="3"/>
      <c r="F32" s="3"/>
      <c r="G32" s="3" t="s">
        <v>76</v>
      </c>
      <c r="H32" s="3"/>
      <c r="I32" s="3"/>
      <c r="J32" s="3"/>
      <c r="K32" s="3"/>
      <c r="L32" s="3"/>
      <c r="M32" s="3"/>
      <c r="N32" s="3"/>
      <c r="O32" s="3"/>
      <c r="P32" s="3" t="s">
        <v>103</v>
      </c>
      <c r="Q32" s="3"/>
      <c r="R32" s="3"/>
      <c r="S32" s="3"/>
      <c r="T3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161</v>
      </c>
      <c r="D11" s="21">
        <v>245326100</v>
      </c>
      <c r="E11" s="21">
        <v>259340900</v>
      </c>
      <c r="F11" s="22">
        <v>0.76249062999999995</v>
      </c>
      <c r="G11" s="23">
        <v>100</v>
      </c>
      <c r="H11" s="23">
        <v>100</v>
      </c>
      <c r="I11" s="24">
        <v>0</v>
      </c>
      <c r="J11" s="25">
        <v>76.249063000000007</v>
      </c>
      <c r="K11" s="25">
        <v>76.249063000000007</v>
      </c>
      <c r="L11" s="20">
        <v>0</v>
      </c>
      <c r="M11" s="23">
        <v>100</v>
      </c>
      <c r="N11" s="23">
        <v>100</v>
      </c>
      <c r="O11" s="24">
        <v>0</v>
      </c>
      <c r="P11" s="25">
        <v>76.249063000000007</v>
      </c>
      <c r="Q11" s="25">
        <v>76.249063000000007</v>
      </c>
      <c r="R11" s="20">
        <v>0</v>
      </c>
      <c r="S11" s="21">
        <f>D11-E11</f>
        <v>-14014800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162</v>
      </c>
      <c r="C13" s="19" t="s">
        <v>163</v>
      </c>
      <c r="D13" s="21">
        <v>10017000</v>
      </c>
      <c r="E13" s="21">
        <v>8674800</v>
      </c>
      <c r="F13" s="22">
        <v>3.113353E-2</v>
      </c>
      <c r="G13" s="23">
        <v>100</v>
      </c>
      <c r="H13" s="23">
        <v>100</v>
      </c>
      <c r="I13" s="24">
        <v>0</v>
      </c>
      <c r="J13" s="25">
        <v>3.113353</v>
      </c>
      <c r="K13" s="25">
        <v>3.113353</v>
      </c>
      <c r="L13" s="20">
        <v>0</v>
      </c>
      <c r="M13" s="23">
        <v>100</v>
      </c>
      <c r="N13" s="23">
        <v>86.6</v>
      </c>
      <c r="O13" s="24">
        <v>13.4</v>
      </c>
      <c r="P13" s="25">
        <v>3.113353</v>
      </c>
      <c r="Q13" s="25">
        <v>2.6961636979999999</v>
      </c>
      <c r="R13" s="20">
        <v>0.42</v>
      </c>
      <c r="S13" s="21">
        <f>D13-E13</f>
        <v>1342200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51" x14ac:dyDescent="0.25">
      <c r="A15" s="19"/>
      <c r="B15" s="19"/>
      <c r="C15" s="19" t="s">
        <v>164</v>
      </c>
      <c r="D15" s="21">
        <v>66400000</v>
      </c>
      <c r="E15" s="21">
        <v>18672100</v>
      </c>
      <c r="F15" s="22">
        <v>0.20637583000000001</v>
      </c>
      <c r="G15" s="23">
        <v>100</v>
      </c>
      <c r="H15" s="23">
        <v>100</v>
      </c>
      <c r="I15" s="24">
        <v>0</v>
      </c>
      <c r="J15" s="25">
        <v>20.637582999999999</v>
      </c>
      <c r="K15" s="25">
        <v>20.637582999999999</v>
      </c>
      <c r="L15" s="20">
        <v>0</v>
      </c>
      <c r="M15" s="23">
        <v>100</v>
      </c>
      <c r="N15" s="23">
        <v>28.12</v>
      </c>
      <c r="O15" s="24">
        <v>71.88</v>
      </c>
      <c r="P15" s="25">
        <v>20.637582999999999</v>
      </c>
      <c r="Q15" s="25">
        <v>5.8032883395999999</v>
      </c>
      <c r="R15" s="20">
        <v>14.83</v>
      </c>
      <c r="S15" s="21">
        <f>D15-E15</f>
        <v>47727900</v>
      </c>
      <c r="T15" s="19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321743100</v>
      </c>
      <c r="E17" s="12">
        <f>SUM(E11:E15)</f>
        <v>286687800</v>
      </c>
      <c r="F17" s="13">
        <f>SUM(F11:F15)</f>
        <v>0.99999998999999995</v>
      </c>
      <c r="G17" s="17"/>
      <c r="H17" s="17"/>
      <c r="I17" s="17"/>
      <c r="J17" s="16">
        <f>SUM(J11:J15)</f>
        <v>99.999999000000003</v>
      </c>
      <c r="K17" s="16">
        <f>SUM(K11:K15)</f>
        <v>99.999999000000003</v>
      </c>
      <c r="L17" s="16">
        <f>J17-K17</f>
        <v>0</v>
      </c>
      <c r="M17" s="17"/>
      <c r="N17" s="17"/>
      <c r="O17" s="17"/>
      <c r="P17" s="16">
        <f>SUM(P11:P15)</f>
        <v>99.999999000000003</v>
      </c>
      <c r="Q17" s="16">
        <f>SUM(Q11:Q15)</f>
        <v>84.748515037600001</v>
      </c>
      <c r="R17" s="16">
        <f>P17-Q17</f>
        <v>15.2514839624</v>
      </c>
      <c r="S17" s="12">
        <f>D17-E17</f>
        <v>35055300</v>
      </c>
      <c r="T17" s="17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72</v>
      </c>
      <c r="Q19" s="3"/>
      <c r="R19" s="3"/>
      <c r="S19" s="3"/>
      <c r="T19" s="3"/>
    </row>
    <row r="20" spans="1:20" x14ac:dyDescent="0.25">
      <c r="A20" s="3"/>
      <c r="B20" s="3"/>
      <c r="C20" s="3" t="s">
        <v>73</v>
      </c>
      <c r="D20" s="3"/>
      <c r="E20" s="3"/>
      <c r="F20" s="3"/>
      <c r="G20" s="3" t="s">
        <v>99</v>
      </c>
      <c r="H20" s="3"/>
      <c r="I20" s="3"/>
      <c r="J20" s="3"/>
      <c r="K20" s="3"/>
      <c r="L20" s="3"/>
      <c r="M20" s="3"/>
      <c r="N20" s="3"/>
      <c r="O20" s="3"/>
      <c r="P20" s="3" t="s">
        <v>100</v>
      </c>
      <c r="Q20" s="3"/>
      <c r="R20" s="3"/>
      <c r="S20" s="3"/>
      <c r="T20" s="3"/>
    </row>
    <row r="21" spans="1:20" x14ac:dyDescent="0.25">
      <c r="A21" s="3"/>
      <c r="B21" s="3"/>
      <c r="C21" s="3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165</v>
      </c>
      <c r="Q21" s="3"/>
      <c r="R21" s="3"/>
      <c r="S21" s="3"/>
      <c r="T21" s="3"/>
    </row>
    <row r="25" spans="1:20" x14ac:dyDescent="0.25">
      <c r="A25" s="18"/>
      <c r="B25" s="18"/>
      <c r="C25" s="18" t="s">
        <v>75</v>
      </c>
      <c r="D25" s="18"/>
      <c r="E25" s="18"/>
      <c r="F25" s="18"/>
      <c r="G25" s="18" t="s">
        <v>75</v>
      </c>
      <c r="H25" s="18"/>
      <c r="I25" s="18"/>
      <c r="J25" s="18"/>
      <c r="K25" s="18"/>
      <c r="L25" s="18"/>
      <c r="M25" s="18"/>
      <c r="N25" s="18"/>
      <c r="O25" s="18"/>
      <c r="P25" s="18" t="s">
        <v>102</v>
      </c>
      <c r="Q25" s="18"/>
      <c r="R25" s="18"/>
      <c r="S25" s="18"/>
      <c r="T25" s="18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76</v>
      </c>
      <c r="H26" s="3"/>
      <c r="I26" s="3"/>
      <c r="J26" s="3"/>
      <c r="K26" s="3"/>
      <c r="L26" s="3"/>
      <c r="M26" s="3"/>
      <c r="N26" s="3"/>
      <c r="O26" s="3"/>
      <c r="P26" s="3" t="s">
        <v>103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A32" sqref="A32:T3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95</v>
      </c>
      <c r="D11" s="21">
        <v>659292400</v>
      </c>
      <c r="E11" s="21">
        <v>546960400</v>
      </c>
      <c r="F11" s="22">
        <v>0.70201163</v>
      </c>
      <c r="G11" s="23">
        <v>83.79</v>
      </c>
      <c r="H11" s="23">
        <v>83.81</v>
      </c>
      <c r="I11" s="24">
        <v>0.02</v>
      </c>
      <c r="J11" s="25">
        <v>58.821554477699998</v>
      </c>
      <c r="K11" s="25">
        <v>58.835594710300001</v>
      </c>
      <c r="L11" s="20">
        <v>0.01</v>
      </c>
      <c r="M11" s="23">
        <v>83.79</v>
      </c>
      <c r="N11" s="23">
        <v>82.96</v>
      </c>
      <c r="O11" s="24">
        <v>0.83</v>
      </c>
      <c r="P11" s="25">
        <v>58.821554477699998</v>
      </c>
      <c r="Q11" s="25">
        <v>58.238884824800003</v>
      </c>
      <c r="R11" s="20">
        <v>0.57999999999999996</v>
      </c>
      <c r="S11" s="21">
        <f>D11-E11</f>
        <v>112332000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166</v>
      </c>
      <c r="C13" s="19" t="s">
        <v>167</v>
      </c>
      <c r="D13" s="21">
        <v>138798400</v>
      </c>
      <c r="E13" s="21">
        <v>116332000</v>
      </c>
      <c r="F13" s="22">
        <v>0.14779191999999999</v>
      </c>
      <c r="G13" s="23">
        <v>83.79</v>
      </c>
      <c r="H13" s="23">
        <v>83.81</v>
      </c>
      <c r="I13" s="24">
        <v>0.02</v>
      </c>
      <c r="J13" s="25">
        <v>12.3834849768</v>
      </c>
      <c r="K13" s="25">
        <v>12.3864408152</v>
      </c>
      <c r="L13" s="20">
        <v>0</v>
      </c>
      <c r="M13" s="23">
        <v>83.79</v>
      </c>
      <c r="N13" s="23">
        <v>83.81</v>
      </c>
      <c r="O13" s="24">
        <v>0.02</v>
      </c>
      <c r="P13" s="25">
        <v>12.3834849768</v>
      </c>
      <c r="Q13" s="25">
        <v>12.3864408152</v>
      </c>
      <c r="R13" s="20">
        <v>0</v>
      </c>
      <c r="S13" s="21">
        <f>D13-E13</f>
        <v>22466400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5.5" x14ac:dyDescent="0.25">
      <c r="A15" s="19"/>
      <c r="B15" s="19"/>
      <c r="C15" s="19" t="s">
        <v>168</v>
      </c>
      <c r="D15" s="21">
        <v>69399200</v>
      </c>
      <c r="E15" s="21">
        <v>58166000</v>
      </c>
      <c r="F15" s="22">
        <v>7.3895959999999997E-2</v>
      </c>
      <c r="G15" s="23">
        <v>83.79</v>
      </c>
      <c r="H15" s="23">
        <v>83.81</v>
      </c>
      <c r="I15" s="24">
        <v>0.02</v>
      </c>
      <c r="J15" s="25">
        <v>6.1917424884000001</v>
      </c>
      <c r="K15" s="25">
        <v>6.1932204076000001</v>
      </c>
      <c r="L15" s="20">
        <v>0</v>
      </c>
      <c r="M15" s="23">
        <v>83.79</v>
      </c>
      <c r="N15" s="23">
        <v>83.81</v>
      </c>
      <c r="O15" s="24">
        <v>0.02</v>
      </c>
      <c r="P15" s="25">
        <v>6.1917424884000001</v>
      </c>
      <c r="Q15" s="25">
        <v>6.1932204076000001</v>
      </c>
      <c r="R15" s="20">
        <v>0</v>
      </c>
      <c r="S15" s="21">
        <f>D15-E15</f>
        <v>11233200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96</v>
      </c>
      <c r="D17" s="21">
        <v>35935800</v>
      </c>
      <c r="E17" s="21">
        <v>29706928</v>
      </c>
      <c r="F17" s="22">
        <v>3.8264279999999998E-2</v>
      </c>
      <c r="G17" s="23">
        <v>83.3</v>
      </c>
      <c r="H17" s="23">
        <v>83.33</v>
      </c>
      <c r="I17" s="24">
        <v>0.03</v>
      </c>
      <c r="J17" s="25">
        <v>3.1874145239999998</v>
      </c>
      <c r="K17" s="25">
        <v>3.1885624523999998</v>
      </c>
      <c r="L17" s="20">
        <v>0</v>
      </c>
      <c r="M17" s="23">
        <v>83.3</v>
      </c>
      <c r="N17" s="23">
        <v>82.67</v>
      </c>
      <c r="O17" s="24">
        <v>0.63</v>
      </c>
      <c r="P17" s="25">
        <v>3.1874145239999998</v>
      </c>
      <c r="Q17" s="25">
        <v>3.1633080275999998</v>
      </c>
      <c r="R17" s="20">
        <v>0.02</v>
      </c>
      <c r="S17" s="21">
        <f>D17-E17</f>
        <v>6228872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38.25" x14ac:dyDescent="0.25">
      <c r="A19" s="19"/>
      <c r="B19" s="19"/>
      <c r="C19" s="19" t="s">
        <v>97</v>
      </c>
      <c r="D19" s="21">
        <v>2022000</v>
      </c>
      <c r="E19" s="21">
        <v>1671520</v>
      </c>
      <c r="F19" s="22">
        <v>2.1530199999999998E-3</v>
      </c>
      <c r="G19" s="23">
        <v>83.3</v>
      </c>
      <c r="H19" s="23">
        <v>83.33</v>
      </c>
      <c r="I19" s="24">
        <v>0.03</v>
      </c>
      <c r="J19" s="25">
        <v>0.17934656600000001</v>
      </c>
      <c r="K19" s="25">
        <v>0.17941115660000001</v>
      </c>
      <c r="L19" s="20">
        <v>0</v>
      </c>
      <c r="M19" s="23">
        <v>83.3</v>
      </c>
      <c r="N19" s="23">
        <v>82.67</v>
      </c>
      <c r="O19" s="24">
        <v>0.63</v>
      </c>
      <c r="P19" s="25">
        <v>0.17934656600000001</v>
      </c>
      <c r="Q19" s="25">
        <v>0.17799016340000001</v>
      </c>
      <c r="R19" s="20">
        <v>0</v>
      </c>
      <c r="S19" s="21">
        <f>D19-E19</f>
        <v>350480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98</v>
      </c>
      <c r="D21" s="21">
        <v>33699600</v>
      </c>
      <c r="E21" s="21">
        <v>27858336</v>
      </c>
      <c r="F21" s="22">
        <v>3.5883190000000002E-2</v>
      </c>
      <c r="G21" s="23">
        <v>83.3</v>
      </c>
      <c r="H21" s="23">
        <v>83.33</v>
      </c>
      <c r="I21" s="24">
        <v>0.03</v>
      </c>
      <c r="J21" s="25">
        <v>2.989069727</v>
      </c>
      <c r="K21" s="25">
        <v>2.9901462227</v>
      </c>
      <c r="L21" s="20">
        <v>0</v>
      </c>
      <c r="M21" s="23">
        <v>83.3</v>
      </c>
      <c r="N21" s="23">
        <v>82.67</v>
      </c>
      <c r="O21" s="24">
        <v>0.63</v>
      </c>
      <c r="P21" s="25">
        <v>2.989069727</v>
      </c>
      <c r="Q21" s="25">
        <v>2.9664633173000001</v>
      </c>
      <c r="R21" s="20">
        <v>0.02</v>
      </c>
      <c r="S21" s="21">
        <f>D21-E21</f>
        <v>5841264</v>
      </c>
      <c r="T21" s="19"/>
    </row>
    <row r="22" spans="1:2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1"/>
      <c r="B23" s="11"/>
      <c r="C23" s="11"/>
      <c r="D23" s="12">
        <f>SUM(D11:D21)</f>
        <v>939147400</v>
      </c>
      <c r="E23" s="12">
        <f>SUM(E11:E21)</f>
        <v>780695184</v>
      </c>
      <c r="F23" s="13">
        <f>SUM(F11:F21)</f>
        <v>1</v>
      </c>
      <c r="G23" s="17"/>
      <c r="H23" s="17"/>
      <c r="I23" s="17"/>
      <c r="J23" s="16">
        <f>SUM(J11:J21)</f>
        <v>83.752612759900003</v>
      </c>
      <c r="K23" s="16">
        <f>SUM(K11:K21)</f>
        <v>83.773375764799994</v>
      </c>
      <c r="L23" s="16">
        <f>J23-K23</f>
        <v>-2.0763004899990001E-2</v>
      </c>
      <c r="M23" s="17"/>
      <c r="N23" s="17"/>
      <c r="O23" s="17"/>
      <c r="P23" s="16">
        <f>SUM(P11:P21)</f>
        <v>83.752612759900003</v>
      </c>
      <c r="Q23" s="16">
        <f>SUM(Q11:Q21)</f>
        <v>83.126307555899999</v>
      </c>
      <c r="R23" s="16">
        <f>P23-Q23</f>
        <v>0.62630520400002998</v>
      </c>
      <c r="S23" s="12">
        <f>D23-E23</f>
        <v>158452216</v>
      </c>
      <c r="T23" s="17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72</v>
      </c>
      <c r="Q25" s="3"/>
      <c r="R25" s="3"/>
      <c r="S25" s="3"/>
      <c r="T25" s="3"/>
    </row>
    <row r="26" spans="1:20" x14ac:dyDescent="0.25">
      <c r="A26" s="3"/>
      <c r="B26" s="3"/>
      <c r="C26" s="3" t="s">
        <v>73</v>
      </c>
      <c r="D26" s="3"/>
      <c r="E26" s="3"/>
      <c r="F26" s="3"/>
      <c r="G26" s="3" t="s">
        <v>99</v>
      </c>
      <c r="H26" s="3"/>
      <c r="I26" s="3"/>
      <c r="J26" s="3"/>
      <c r="K26" s="3"/>
      <c r="L26" s="3"/>
      <c r="M26" s="3"/>
      <c r="N26" s="3"/>
      <c r="O26" s="3"/>
      <c r="P26" s="3" t="s">
        <v>100</v>
      </c>
      <c r="Q26" s="3"/>
      <c r="R26" s="3"/>
      <c r="S26" s="3"/>
      <c r="T26" s="3"/>
    </row>
    <row r="27" spans="1:20" x14ac:dyDescent="0.25">
      <c r="A27" s="3"/>
      <c r="B27" s="3"/>
      <c r="C27" s="3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169</v>
      </c>
      <c r="Q27" s="3"/>
      <c r="R27" s="3"/>
      <c r="S27" s="3"/>
      <c r="T27" s="3"/>
    </row>
    <row r="31" spans="1:20" x14ac:dyDescent="0.25">
      <c r="A31" s="18"/>
      <c r="B31" s="18"/>
      <c r="C31" s="18" t="s">
        <v>75</v>
      </c>
      <c r="D31" s="18"/>
      <c r="E31" s="18"/>
      <c r="F31" s="18"/>
      <c r="G31" s="18" t="s">
        <v>75</v>
      </c>
      <c r="H31" s="18"/>
      <c r="I31" s="18"/>
      <c r="J31" s="18"/>
      <c r="K31" s="18"/>
      <c r="L31" s="18"/>
      <c r="M31" s="18"/>
      <c r="N31" s="18"/>
      <c r="O31" s="18"/>
      <c r="P31" s="18" t="s">
        <v>102</v>
      </c>
      <c r="Q31" s="18"/>
      <c r="R31" s="18"/>
      <c r="S31" s="18"/>
      <c r="T31" s="18"/>
    </row>
    <row r="32" spans="1:20" x14ac:dyDescent="0.25">
      <c r="A32" s="3"/>
      <c r="B32" s="3"/>
      <c r="C32" s="3" t="s">
        <v>76</v>
      </c>
      <c r="D32" s="3"/>
      <c r="E32" s="3"/>
      <c r="F32" s="3"/>
      <c r="G32" s="3" t="s">
        <v>76</v>
      </c>
      <c r="H32" s="3"/>
      <c r="I32" s="3"/>
      <c r="J32" s="3"/>
      <c r="K32" s="3"/>
      <c r="L32" s="3"/>
      <c r="M32" s="3"/>
      <c r="N32" s="3"/>
      <c r="O32" s="3"/>
      <c r="P32" s="3" t="s">
        <v>103</v>
      </c>
      <c r="Q32" s="3"/>
      <c r="R32" s="3"/>
      <c r="S32" s="3"/>
      <c r="T3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51" x14ac:dyDescent="0.25">
      <c r="A11" s="20">
        <v>1</v>
      </c>
      <c r="B11" s="19" t="s">
        <v>38</v>
      </c>
      <c r="C11" s="19" t="s">
        <v>170</v>
      </c>
      <c r="D11" s="21">
        <v>9150000</v>
      </c>
      <c r="E11" s="21">
        <v>4362000</v>
      </c>
      <c r="F11" s="22">
        <v>0.40486726000000001</v>
      </c>
      <c r="G11" s="23">
        <v>100</v>
      </c>
      <c r="H11" s="23">
        <v>100</v>
      </c>
      <c r="I11" s="24">
        <v>0</v>
      </c>
      <c r="J11" s="25">
        <v>40.486725999999997</v>
      </c>
      <c r="K11" s="25">
        <v>40.486725999999997</v>
      </c>
      <c r="L11" s="20">
        <v>0</v>
      </c>
      <c r="M11" s="23">
        <v>100</v>
      </c>
      <c r="N11" s="23">
        <v>47.67</v>
      </c>
      <c r="O11" s="24">
        <v>52.33</v>
      </c>
      <c r="P11" s="25">
        <v>40.486725999999997</v>
      </c>
      <c r="Q11" s="25">
        <v>19.300022284200001</v>
      </c>
      <c r="R11" s="20">
        <v>21.19</v>
      </c>
      <c r="S11" s="21">
        <f>D11-E11</f>
        <v>4788000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171</v>
      </c>
      <c r="C13" s="19" t="s">
        <v>172</v>
      </c>
      <c r="D13" s="21">
        <v>10950000</v>
      </c>
      <c r="E13" s="21">
        <v>4960000</v>
      </c>
      <c r="F13" s="22">
        <v>0.48451327</v>
      </c>
      <c r="G13" s="23">
        <v>100</v>
      </c>
      <c r="H13" s="23">
        <v>100</v>
      </c>
      <c r="I13" s="24">
        <v>0</v>
      </c>
      <c r="J13" s="25">
        <v>48.451326999999999</v>
      </c>
      <c r="K13" s="25">
        <v>48.451326999999999</v>
      </c>
      <c r="L13" s="20">
        <v>0</v>
      </c>
      <c r="M13" s="23">
        <v>100</v>
      </c>
      <c r="N13" s="23">
        <v>45.3</v>
      </c>
      <c r="O13" s="24">
        <v>54.7</v>
      </c>
      <c r="P13" s="25">
        <v>48.451326999999999</v>
      </c>
      <c r="Q13" s="25">
        <v>21.948451130999999</v>
      </c>
      <c r="R13" s="20">
        <v>26.5</v>
      </c>
      <c r="S13" s="21">
        <f>D13-E13</f>
        <v>5990000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173</v>
      </c>
      <c r="D15" s="21">
        <v>2500000</v>
      </c>
      <c r="E15" s="21">
        <v>2498000</v>
      </c>
      <c r="F15" s="22">
        <v>0.11061947</v>
      </c>
      <c r="G15" s="23">
        <v>100</v>
      </c>
      <c r="H15" s="23">
        <v>100</v>
      </c>
      <c r="I15" s="24">
        <v>0</v>
      </c>
      <c r="J15" s="25">
        <v>11.061947</v>
      </c>
      <c r="K15" s="25">
        <v>11.061947</v>
      </c>
      <c r="L15" s="20">
        <v>0</v>
      </c>
      <c r="M15" s="23">
        <v>100</v>
      </c>
      <c r="N15" s="23">
        <v>99.92</v>
      </c>
      <c r="O15" s="24">
        <v>0.08</v>
      </c>
      <c r="P15" s="25">
        <v>11.061947</v>
      </c>
      <c r="Q15" s="25">
        <v>11.0530974424</v>
      </c>
      <c r="R15" s="20">
        <v>0.01</v>
      </c>
      <c r="S15" s="21">
        <f>D15-E15</f>
        <v>2000</v>
      </c>
      <c r="T15" s="19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22600000</v>
      </c>
      <c r="E17" s="12">
        <f>SUM(E11:E15)</f>
        <v>11820000</v>
      </c>
      <c r="F17" s="13">
        <f>SUM(F11:F15)</f>
        <v>1</v>
      </c>
      <c r="G17" s="17"/>
      <c r="H17" s="17"/>
      <c r="I17" s="17"/>
      <c r="J17" s="16">
        <f>SUM(J11:J15)</f>
        <v>100</v>
      </c>
      <c r="K17" s="16">
        <f>SUM(K11:K15)</f>
        <v>100</v>
      </c>
      <c r="L17" s="16">
        <f>J17-K17</f>
        <v>0</v>
      </c>
      <c r="M17" s="17"/>
      <c r="N17" s="17"/>
      <c r="O17" s="17"/>
      <c r="P17" s="16">
        <f>SUM(P11:P15)</f>
        <v>100</v>
      </c>
      <c r="Q17" s="16">
        <f>SUM(Q11:Q15)</f>
        <v>52.301570857599998</v>
      </c>
      <c r="R17" s="16">
        <f>P17-Q17</f>
        <v>47.698429142400002</v>
      </c>
      <c r="S17" s="12">
        <f>D17-E17</f>
        <v>10780000</v>
      </c>
      <c r="T17" s="17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72</v>
      </c>
      <c r="Q19" s="3"/>
      <c r="R19" s="3"/>
      <c r="S19" s="3"/>
      <c r="T19" s="3"/>
    </row>
    <row r="20" spans="1:20" x14ac:dyDescent="0.25">
      <c r="A20" s="3"/>
      <c r="B20" s="3"/>
      <c r="C20" s="3" t="s">
        <v>73</v>
      </c>
      <c r="D20" s="3"/>
      <c r="E20" s="3"/>
      <c r="F20" s="3"/>
      <c r="G20" s="3" t="s">
        <v>99</v>
      </c>
      <c r="H20" s="3"/>
      <c r="I20" s="3"/>
      <c r="J20" s="3"/>
      <c r="K20" s="3"/>
      <c r="L20" s="3"/>
      <c r="M20" s="3"/>
      <c r="N20" s="3"/>
      <c r="O20" s="3"/>
      <c r="P20" s="3" t="s">
        <v>100</v>
      </c>
      <c r="Q20" s="3"/>
      <c r="R20" s="3"/>
      <c r="S20" s="3"/>
      <c r="T20" s="3"/>
    </row>
    <row r="21" spans="1:20" x14ac:dyDescent="0.25">
      <c r="A21" s="3"/>
      <c r="B21" s="3"/>
      <c r="C21" s="3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174</v>
      </c>
      <c r="Q21" s="3"/>
      <c r="R21" s="3"/>
      <c r="S21" s="3"/>
      <c r="T21" s="3"/>
    </row>
    <row r="25" spans="1:20" x14ac:dyDescent="0.25">
      <c r="A25" s="18"/>
      <c r="B25" s="18"/>
      <c r="C25" s="18" t="s">
        <v>75</v>
      </c>
      <c r="D25" s="18"/>
      <c r="E25" s="18"/>
      <c r="F25" s="18"/>
      <c r="G25" s="18" t="s">
        <v>75</v>
      </c>
      <c r="H25" s="18"/>
      <c r="I25" s="18"/>
      <c r="J25" s="18"/>
      <c r="K25" s="18"/>
      <c r="L25" s="18"/>
      <c r="M25" s="18"/>
      <c r="N25" s="18"/>
      <c r="O25" s="18"/>
      <c r="P25" s="18" t="s">
        <v>102</v>
      </c>
      <c r="Q25" s="18"/>
      <c r="R25" s="18"/>
      <c r="S25" s="18"/>
      <c r="T25" s="18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76</v>
      </c>
      <c r="H26" s="3"/>
      <c r="I26" s="3"/>
      <c r="J26" s="3"/>
      <c r="K26" s="3"/>
      <c r="L26" s="3"/>
      <c r="M26" s="3"/>
      <c r="N26" s="3"/>
      <c r="O26" s="3"/>
      <c r="P26" s="3" t="s">
        <v>103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54</v>
      </c>
      <c r="C11" s="19" t="s">
        <v>90</v>
      </c>
      <c r="D11" s="21">
        <v>4476200</v>
      </c>
      <c r="E11" s="21">
        <v>3036180</v>
      </c>
      <c r="F11" s="22">
        <v>9.3809989999999996E-2</v>
      </c>
      <c r="G11" s="23">
        <v>100</v>
      </c>
      <c r="H11" s="23">
        <v>100</v>
      </c>
      <c r="I11" s="24">
        <v>0</v>
      </c>
      <c r="J11" s="25">
        <v>9.3809989999999992</v>
      </c>
      <c r="K11" s="25">
        <v>9.3809989999999992</v>
      </c>
      <c r="L11" s="20">
        <v>0</v>
      </c>
      <c r="M11" s="23">
        <v>100</v>
      </c>
      <c r="N11" s="23">
        <v>67.83</v>
      </c>
      <c r="O11" s="24">
        <v>32.17</v>
      </c>
      <c r="P11" s="25">
        <v>9.3809989999999992</v>
      </c>
      <c r="Q11" s="25">
        <v>6.3631316217</v>
      </c>
      <c r="R11" s="20">
        <v>3.02</v>
      </c>
      <c r="S11" s="21">
        <f>D11-E11</f>
        <v>1440020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175</v>
      </c>
      <c r="C13" s="19" t="s">
        <v>92</v>
      </c>
      <c r="D13" s="21">
        <v>626400</v>
      </c>
      <c r="E13" s="21">
        <v>544000</v>
      </c>
      <c r="F13" s="22">
        <v>1.312778E-2</v>
      </c>
      <c r="G13" s="23">
        <v>100</v>
      </c>
      <c r="H13" s="23">
        <v>100</v>
      </c>
      <c r="I13" s="24">
        <v>0</v>
      </c>
      <c r="J13" s="25">
        <v>1.312778</v>
      </c>
      <c r="K13" s="25">
        <v>1.312778</v>
      </c>
      <c r="L13" s="20">
        <v>0</v>
      </c>
      <c r="M13" s="23">
        <v>100</v>
      </c>
      <c r="N13" s="23">
        <v>86.85</v>
      </c>
      <c r="O13" s="24">
        <v>13.15</v>
      </c>
      <c r="P13" s="25">
        <v>1.312778</v>
      </c>
      <c r="Q13" s="25">
        <v>1.1401476930000001</v>
      </c>
      <c r="R13" s="20">
        <v>0.17</v>
      </c>
      <c r="S13" s="21">
        <f>D13-E13</f>
        <v>82400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250000</v>
      </c>
      <c r="E15" s="21">
        <v>250000</v>
      </c>
      <c r="F15" s="22">
        <v>5.2393800000000001E-3</v>
      </c>
      <c r="G15" s="23">
        <v>100</v>
      </c>
      <c r="H15" s="23">
        <v>100</v>
      </c>
      <c r="I15" s="24">
        <v>0</v>
      </c>
      <c r="J15" s="25">
        <v>0.52393800000000001</v>
      </c>
      <c r="K15" s="25">
        <v>0.52393800000000001</v>
      </c>
      <c r="L15" s="20">
        <v>0</v>
      </c>
      <c r="M15" s="23">
        <v>100</v>
      </c>
      <c r="N15" s="23">
        <v>100</v>
      </c>
      <c r="O15" s="24">
        <v>0</v>
      </c>
      <c r="P15" s="25">
        <v>0.52393800000000001</v>
      </c>
      <c r="Q15" s="25">
        <v>0.52393800000000001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3643000</v>
      </c>
      <c r="E17" s="21">
        <v>1640000</v>
      </c>
      <c r="F17" s="22">
        <v>7.6348200000000005E-2</v>
      </c>
      <c r="G17" s="23">
        <v>100</v>
      </c>
      <c r="H17" s="23">
        <v>100</v>
      </c>
      <c r="I17" s="24">
        <v>0</v>
      </c>
      <c r="J17" s="25">
        <v>7.6348200000000004</v>
      </c>
      <c r="K17" s="25">
        <v>7.6348200000000004</v>
      </c>
      <c r="L17" s="20">
        <v>0</v>
      </c>
      <c r="M17" s="23">
        <v>100</v>
      </c>
      <c r="N17" s="23">
        <v>45.02</v>
      </c>
      <c r="O17" s="24">
        <v>54.98</v>
      </c>
      <c r="P17" s="25">
        <v>7.6348200000000004</v>
      </c>
      <c r="Q17" s="25">
        <v>3.4371959639999998</v>
      </c>
      <c r="R17" s="20">
        <v>4.2</v>
      </c>
      <c r="S17" s="21">
        <f>D17-E17</f>
        <v>2003000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141</v>
      </c>
      <c r="D19" s="21">
        <v>1560000</v>
      </c>
      <c r="E19" s="21">
        <v>1501100</v>
      </c>
      <c r="F19" s="22">
        <v>3.2693710000000001E-2</v>
      </c>
      <c r="G19" s="23">
        <v>100</v>
      </c>
      <c r="H19" s="23">
        <v>100</v>
      </c>
      <c r="I19" s="24">
        <v>0</v>
      </c>
      <c r="J19" s="25">
        <v>3.269371</v>
      </c>
      <c r="K19" s="25">
        <v>3.269371</v>
      </c>
      <c r="L19" s="20">
        <v>0</v>
      </c>
      <c r="M19" s="23">
        <v>100</v>
      </c>
      <c r="N19" s="23">
        <v>96.22</v>
      </c>
      <c r="O19" s="24">
        <v>3.78</v>
      </c>
      <c r="P19" s="25">
        <v>3.269371</v>
      </c>
      <c r="Q19" s="25">
        <v>3.1457887761999999</v>
      </c>
      <c r="R19" s="20">
        <v>0.12</v>
      </c>
      <c r="S19" s="21">
        <f>D19-E19</f>
        <v>58900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51" x14ac:dyDescent="0.25">
      <c r="A21" s="19"/>
      <c r="B21" s="19"/>
      <c r="C21" s="19" t="s">
        <v>176</v>
      </c>
      <c r="D21" s="21">
        <v>4100000</v>
      </c>
      <c r="E21" s="21">
        <v>3500000</v>
      </c>
      <c r="F21" s="22">
        <v>8.5925779999999993E-2</v>
      </c>
      <c r="G21" s="23">
        <v>100</v>
      </c>
      <c r="H21" s="23">
        <v>100</v>
      </c>
      <c r="I21" s="24">
        <v>0</v>
      </c>
      <c r="J21" s="25">
        <v>8.5925779999999996</v>
      </c>
      <c r="K21" s="25">
        <v>8.5925779999999996</v>
      </c>
      <c r="L21" s="20">
        <v>0</v>
      </c>
      <c r="M21" s="23">
        <v>100</v>
      </c>
      <c r="N21" s="23">
        <v>85.37</v>
      </c>
      <c r="O21" s="24">
        <v>14.63</v>
      </c>
      <c r="P21" s="25">
        <v>8.5925779999999996</v>
      </c>
      <c r="Q21" s="25">
        <v>7.3354838386000001</v>
      </c>
      <c r="R21" s="20">
        <v>1.26</v>
      </c>
      <c r="S21" s="21">
        <f>D21-E21</f>
        <v>600000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5.5" x14ac:dyDescent="0.25">
      <c r="A23" s="19"/>
      <c r="B23" s="19"/>
      <c r="C23" s="19" t="s">
        <v>177</v>
      </c>
      <c r="D23" s="21">
        <v>11220000</v>
      </c>
      <c r="E23" s="21">
        <v>11220000</v>
      </c>
      <c r="F23" s="22">
        <v>0.23514321999999999</v>
      </c>
      <c r="G23" s="23">
        <v>100</v>
      </c>
      <c r="H23" s="23">
        <v>100</v>
      </c>
      <c r="I23" s="24">
        <v>0</v>
      </c>
      <c r="J23" s="25">
        <v>23.514322</v>
      </c>
      <c r="K23" s="25">
        <v>23.514322</v>
      </c>
      <c r="L23" s="20">
        <v>0</v>
      </c>
      <c r="M23" s="23">
        <v>100</v>
      </c>
      <c r="N23" s="23">
        <v>100</v>
      </c>
      <c r="O23" s="24">
        <v>0</v>
      </c>
      <c r="P23" s="25">
        <v>23.514322</v>
      </c>
      <c r="Q23" s="25">
        <v>23.514322</v>
      </c>
      <c r="R23" s="20">
        <v>0</v>
      </c>
      <c r="S23" s="21">
        <f>D23-E23</f>
        <v>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178</v>
      </c>
      <c r="D25" s="21">
        <v>21840000</v>
      </c>
      <c r="E25" s="21">
        <v>21840000</v>
      </c>
      <c r="F25" s="22">
        <v>0.45771193999999998</v>
      </c>
      <c r="G25" s="23">
        <v>100</v>
      </c>
      <c r="H25" s="23">
        <v>100</v>
      </c>
      <c r="I25" s="24">
        <v>0</v>
      </c>
      <c r="J25" s="25">
        <v>45.771194000000001</v>
      </c>
      <c r="K25" s="25">
        <v>45.771194000000001</v>
      </c>
      <c r="L25" s="20">
        <v>0</v>
      </c>
      <c r="M25" s="23">
        <v>100</v>
      </c>
      <c r="N25" s="23">
        <v>100</v>
      </c>
      <c r="O25" s="24">
        <v>0</v>
      </c>
      <c r="P25" s="25">
        <v>45.771194000000001</v>
      </c>
      <c r="Q25" s="25">
        <v>45.771194000000001</v>
      </c>
      <c r="R25" s="20">
        <v>0</v>
      </c>
      <c r="S25" s="21">
        <f>D25-E25</f>
        <v>0</v>
      </c>
      <c r="T25" s="19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47715600</v>
      </c>
      <c r="E27" s="12">
        <f>SUM(E11:E25)</f>
        <v>43531280</v>
      </c>
      <c r="F27" s="13">
        <f>SUM(F11:F25)</f>
        <v>1</v>
      </c>
      <c r="G27" s="17"/>
      <c r="H27" s="17"/>
      <c r="I27" s="17"/>
      <c r="J27" s="16">
        <f>SUM(J11:J25)</f>
        <v>100</v>
      </c>
      <c r="K27" s="16">
        <f>SUM(K11:K25)</f>
        <v>100</v>
      </c>
      <c r="L27" s="16">
        <f>J27-K27</f>
        <v>0</v>
      </c>
      <c r="M27" s="17"/>
      <c r="N27" s="17"/>
      <c r="O27" s="17"/>
      <c r="P27" s="16">
        <f>SUM(P11:P25)</f>
        <v>100</v>
      </c>
      <c r="Q27" s="16">
        <f>SUM(Q11:Q25)</f>
        <v>91.2312018935</v>
      </c>
      <c r="R27" s="16">
        <f>P27-Q27</f>
        <v>8.7687981065000002</v>
      </c>
      <c r="S27" s="12">
        <f>D27-E27</f>
        <v>4184320</v>
      </c>
      <c r="T27" s="17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72</v>
      </c>
      <c r="Q29" s="3"/>
      <c r="R29" s="3"/>
      <c r="S29" s="3"/>
      <c r="T29" s="3"/>
    </row>
    <row r="30" spans="1:20" x14ac:dyDescent="0.25">
      <c r="A30" s="3"/>
      <c r="B30" s="3"/>
      <c r="C30" s="3" t="s">
        <v>73</v>
      </c>
      <c r="D30" s="3"/>
      <c r="E30" s="3"/>
      <c r="F30" s="3"/>
      <c r="G30" s="3" t="s">
        <v>99</v>
      </c>
      <c r="H30" s="3"/>
      <c r="I30" s="3"/>
      <c r="J30" s="3"/>
      <c r="K30" s="3"/>
      <c r="L30" s="3"/>
      <c r="M30" s="3"/>
      <c r="N30" s="3"/>
      <c r="O30" s="3"/>
      <c r="P30" s="3" t="s">
        <v>100</v>
      </c>
      <c r="Q30" s="3"/>
      <c r="R30" s="3"/>
      <c r="S30" s="3"/>
      <c r="T30" s="3"/>
    </row>
    <row r="31" spans="1:20" x14ac:dyDescent="0.25">
      <c r="A31" s="3"/>
      <c r="B31" s="3"/>
      <c r="C31" s="3" t="s">
        <v>74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179</v>
      </c>
      <c r="Q31" s="3"/>
      <c r="R31" s="3"/>
      <c r="S31" s="3"/>
      <c r="T31" s="3"/>
    </row>
    <row r="35" spans="1:20" x14ac:dyDescent="0.25">
      <c r="A35" s="18"/>
      <c r="B35" s="18"/>
      <c r="C35" s="18" t="s">
        <v>75</v>
      </c>
      <c r="D35" s="18"/>
      <c r="E35" s="18"/>
      <c r="F35" s="18"/>
      <c r="G35" s="18" t="s">
        <v>75</v>
      </c>
      <c r="H35" s="18"/>
      <c r="I35" s="18"/>
      <c r="J35" s="18"/>
      <c r="K35" s="18"/>
      <c r="L35" s="18"/>
      <c r="M35" s="18"/>
      <c r="N35" s="18"/>
      <c r="O35" s="18"/>
      <c r="P35" s="18" t="s">
        <v>180</v>
      </c>
      <c r="Q35" s="18"/>
      <c r="R35" s="18"/>
      <c r="S35" s="18"/>
      <c r="T35" s="18"/>
    </row>
    <row r="36" spans="1:20" x14ac:dyDescent="0.25">
      <c r="A36" s="3"/>
      <c r="B36" s="3"/>
      <c r="C36" s="3" t="s">
        <v>76</v>
      </c>
      <c r="D36" s="3"/>
      <c r="E36" s="3"/>
      <c r="F36" s="3"/>
      <c r="G36" s="3" t="s">
        <v>76</v>
      </c>
      <c r="H36" s="3"/>
      <c r="I36" s="3"/>
      <c r="J36" s="3"/>
      <c r="K36" s="3"/>
      <c r="L36" s="3"/>
      <c r="M36" s="3"/>
      <c r="N36" s="3"/>
      <c r="O36" s="3"/>
      <c r="P36" s="3" t="s">
        <v>181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A46" sqref="A46:T4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54</v>
      </c>
      <c r="C11" s="19" t="s">
        <v>90</v>
      </c>
      <c r="D11" s="21">
        <v>9942000</v>
      </c>
      <c r="E11" s="21">
        <v>1738280</v>
      </c>
      <c r="F11" s="22">
        <v>2.3189000000000001E-2</v>
      </c>
      <c r="G11" s="23">
        <v>100</v>
      </c>
      <c r="H11" s="23">
        <v>100</v>
      </c>
      <c r="I11" s="24">
        <v>0</v>
      </c>
      <c r="J11" s="25">
        <v>2.3189000000000002</v>
      </c>
      <c r="K11" s="25">
        <v>2.3189000000000002</v>
      </c>
      <c r="L11" s="20">
        <v>0</v>
      </c>
      <c r="M11" s="23">
        <v>100</v>
      </c>
      <c r="N11" s="23">
        <v>17.48</v>
      </c>
      <c r="O11" s="24">
        <v>82.52</v>
      </c>
      <c r="P11" s="25">
        <v>2.3189000000000002</v>
      </c>
      <c r="Q11" s="25">
        <v>0.40534372000000002</v>
      </c>
      <c r="R11" s="20">
        <v>1.91</v>
      </c>
      <c r="S11" s="21">
        <f>D11-E11</f>
        <v>8203720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76.5" x14ac:dyDescent="0.25">
      <c r="A13" s="19"/>
      <c r="B13" s="19" t="s">
        <v>182</v>
      </c>
      <c r="C13" s="19" t="s">
        <v>92</v>
      </c>
      <c r="D13" s="21">
        <v>1566000</v>
      </c>
      <c r="E13" s="21">
        <v>680000</v>
      </c>
      <c r="F13" s="22">
        <v>3.6525799999999999E-3</v>
      </c>
      <c r="G13" s="23">
        <v>100</v>
      </c>
      <c r="H13" s="23">
        <v>100</v>
      </c>
      <c r="I13" s="24">
        <v>0</v>
      </c>
      <c r="J13" s="25">
        <v>0.36525800000000003</v>
      </c>
      <c r="K13" s="25">
        <v>0.36525800000000003</v>
      </c>
      <c r="L13" s="20">
        <v>0</v>
      </c>
      <c r="M13" s="23">
        <v>100</v>
      </c>
      <c r="N13" s="23">
        <v>43.42</v>
      </c>
      <c r="O13" s="24">
        <v>56.58</v>
      </c>
      <c r="P13" s="25">
        <v>0.36525800000000003</v>
      </c>
      <c r="Q13" s="25">
        <v>0.1585950236</v>
      </c>
      <c r="R13" s="20">
        <v>0.21</v>
      </c>
      <c r="S13" s="21">
        <f>D13-E13</f>
        <v>886000</v>
      </c>
      <c r="T13" s="19" t="s">
        <v>183</v>
      </c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220000</v>
      </c>
      <c r="E15" s="21">
        <v>200000</v>
      </c>
      <c r="F15" s="22">
        <v>5.1312999999999999E-4</v>
      </c>
      <c r="G15" s="23">
        <v>100</v>
      </c>
      <c r="H15" s="23">
        <v>100</v>
      </c>
      <c r="I15" s="24">
        <v>0</v>
      </c>
      <c r="J15" s="25">
        <v>5.1312999999999998E-2</v>
      </c>
      <c r="K15" s="25">
        <v>5.1312999999999998E-2</v>
      </c>
      <c r="L15" s="20">
        <v>0</v>
      </c>
      <c r="M15" s="23">
        <v>100</v>
      </c>
      <c r="N15" s="23">
        <v>90.91</v>
      </c>
      <c r="O15" s="24">
        <v>9.09</v>
      </c>
      <c r="P15" s="25">
        <v>5.1312999999999998E-2</v>
      </c>
      <c r="Q15" s="25">
        <v>4.6648648299999998E-2</v>
      </c>
      <c r="R15" s="20">
        <v>0</v>
      </c>
      <c r="S15" s="21">
        <f>D15-E15</f>
        <v>20000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4132600</v>
      </c>
      <c r="E17" s="21">
        <v>3200000</v>
      </c>
      <c r="F17" s="22">
        <v>9.6389900000000001E-3</v>
      </c>
      <c r="G17" s="23">
        <v>100</v>
      </c>
      <c r="H17" s="23">
        <v>100</v>
      </c>
      <c r="I17" s="24">
        <v>0</v>
      </c>
      <c r="J17" s="25">
        <v>0.96389899999999995</v>
      </c>
      <c r="K17" s="25">
        <v>0.96389899999999995</v>
      </c>
      <c r="L17" s="20">
        <v>0</v>
      </c>
      <c r="M17" s="23">
        <v>100</v>
      </c>
      <c r="N17" s="23">
        <v>77.430000000000007</v>
      </c>
      <c r="O17" s="24">
        <v>22.57</v>
      </c>
      <c r="P17" s="25">
        <v>0.96389899999999995</v>
      </c>
      <c r="Q17" s="25">
        <v>0.74634699569999996</v>
      </c>
      <c r="R17" s="20">
        <v>0.22</v>
      </c>
      <c r="S17" s="21">
        <f>D17-E17</f>
        <v>932600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141</v>
      </c>
      <c r="D19" s="21">
        <v>4950000</v>
      </c>
      <c r="E19" s="21">
        <v>4016000</v>
      </c>
      <c r="F19" s="22">
        <v>1.154552E-2</v>
      </c>
      <c r="G19" s="23">
        <v>100</v>
      </c>
      <c r="H19" s="23">
        <v>100</v>
      </c>
      <c r="I19" s="24">
        <v>0</v>
      </c>
      <c r="J19" s="25">
        <v>1.154552</v>
      </c>
      <c r="K19" s="25">
        <v>1.154552</v>
      </c>
      <c r="L19" s="20">
        <v>0</v>
      </c>
      <c r="M19" s="23">
        <v>100</v>
      </c>
      <c r="N19" s="23">
        <v>81.13</v>
      </c>
      <c r="O19" s="24">
        <v>18.87</v>
      </c>
      <c r="P19" s="25">
        <v>1.154552</v>
      </c>
      <c r="Q19" s="25">
        <v>0.93668803759999997</v>
      </c>
      <c r="R19" s="20">
        <v>0.22</v>
      </c>
      <c r="S19" s="21">
        <f>D19-E19</f>
        <v>934000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95</v>
      </c>
      <c r="D21" s="21">
        <v>277596800</v>
      </c>
      <c r="E21" s="21">
        <v>227047400</v>
      </c>
      <c r="F21" s="22">
        <v>0.64747456999999997</v>
      </c>
      <c r="G21" s="23">
        <v>83.79</v>
      </c>
      <c r="H21" s="23">
        <v>91.67</v>
      </c>
      <c r="I21" s="24">
        <v>7.88</v>
      </c>
      <c r="J21" s="25">
        <v>54.251894220300002</v>
      </c>
      <c r="K21" s="25">
        <v>59.353993831899999</v>
      </c>
      <c r="L21" s="20">
        <v>5.0999999999999996</v>
      </c>
      <c r="M21" s="23">
        <v>83.79</v>
      </c>
      <c r="N21" s="23">
        <v>81.790000000000006</v>
      </c>
      <c r="O21" s="24">
        <v>2</v>
      </c>
      <c r="P21" s="25">
        <v>54.251894220300002</v>
      </c>
      <c r="Q21" s="25">
        <v>52.956945080300002</v>
      </c>
      <c r="R21" s="20">
        <v>1.29</v>
      </c>
      <c r="S21" s="21">
        <f>D21-E21</f>
        <v>50549400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5.5" x14ac:dyDescent="0.25">
      <c r="A23" s="19"/>
      <c r="B23" s="19"/>
      <c r="C23" s="19" t="s">
        <v>184</v>
      </c>
      <c r="D23" s="21">
        <v>62700000</v>
      </c>
      <c r="E23" s="21">
        <v>62700000</v>
      </c>
      <c r="F23" s="22">
        <v>0.14624324</v>
      </c>
      <c r="G23" s="23">
        <v>100</v>
      </c>
      <c r="H23" s="23">
        <v>100</v>
      </c>
      <c r="I23" s="24">
        <v>0</v>
      </c>
      <c r="J23" s="25">
        <v>14.624324</v>
      </c>
      <c r="K23" s="25">
        <v>14.624324</v>
      </c>
      <c r="L23" s="20">
        <v>0</v>
      </c>
      <c r="M23" s="23">
        <v>100</v>
      </c>
      <c r="N23" s="23">
        <v>100</v>
      </c>
      <c r="O23" s="24">
        <v>0</v>
      </c>
      <c r="P23" s="25">
        <v>14.624324</v>
      </c>
      <c r="Q23" s="25">
        <v>14.624324</v>
      </c>
      <c r="R23" s="20">
        <v>0</v>
      </c>
      <c r="S23" s="21">
        <f>D23-E23</f>
        <v>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96</v>
      </c>
      <c r="D25" s="21">
        <v>11499456</v>
      </c>
      <c r="E25" s="21">
        <v>9343308</v>
      </c>
      <c r="F25" s="22">
        <v>2.6821649999999999E-2</v>
      </c>
      <c r="G25" s="23">
        <v>83.3</v>
      </c>
      <c r="H25" s="23">
        <v>91.67</v>
      </c>
      <c r="I25" s="24">
        <v>8.3699999999999992</v>
      </c>
      <c r="J25" s="25">
        <v>2.2342434450000002</v>
      </c>
      <c r="K25" s="25">
        <v>2.4587406555000002</v>
      </c>
      <c r="L25" s="20">
        <v>0.22</v>
      </c>
      <c r="M25" s="23">
        <v>83.3</v>
      </c>
      <c r="N25" s="23">
        <v>81.25</v>
      </c>
      <c r="O25" s="24">
        <v>2.0499999999999998</v>
      </c>
      <c r="P25" s="25">
        <v>2.2342434450000002</v>
      </c>
      <c r="Q25" s="25">
        <v>2.1792590624999999</v>
      </c>
      <c r="R25" s="20">
        <v>0.05</v>
      </c>
      <c r="S25" s="21">
        <f>D25-E25</f>
        <v>2156148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38.25" x14ac:dyDescent="0.25">
      <c r="A27" s="19"/>
      <c r="B27" s="19"/>
      <c r="C27" s="19" t="s">
        <v>97</v>
      </c>
      <c r="D27" s="21">
        <v>647040</v>
      </c>
      <c r="E27" s="21">
        <v>525720</v>
      </c>
      <c r="F27" s="22">
        <v>1.50917E-3</v>
      </c>
      <c r="G27" s="23">
        <v>83.3</v>
      </c>
      <c r="H27" s="23">
        <v>91.67</v>
      </c>
      <c r="I27" s="24">
        <v>8.3699999999999992</v>
      </c>
      <c r="J27" s="25">
        <v>0.12571386100000001</v>
      </c>
      <c r="K27" s="25">
        <v>0.1383456139</v>
      </c>
      <c r="L27" s="20">
        <v>0.01</v>
      </c>
      <c r="M27" s="23">
        <v>83.3</v>
      </c>
      <c r="N27" s="23">
        <v>81.25</v>
      </c>
      <c r="O27" s="24">
        <v>2.0499999999999998</v>
      </c>
      <c r="P27" s="25">
        <v>0.12571386100000001</v>
      </c>
      <c r="Q27" s="25">
        <v>0.1226200625</v>
      </c>
      <c r="R27" s="20">
        <v>0</v>
      </c>
      <c r="S27" s="21">
        <f>D27-E27</f>
        <v>121320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38.25" x14ac:dyDescent="0.25">
      <c r="A29" s="19"/>
      <c r="B29" s="19"/>
      <c r="C29" s="19" t="s">
        <v>98</v>
      </c>
      <c r="D29" s="21">
        <v>10783872</v>
      </c>
      <c r="E29" s="21">
        <v>8761896</v>
      </c>
      <c r="F29" s="22">
        <v>2.5152609999999999E-2</v>
      </c>
      <c r="G29" s="23">
        <v>83.3</v>
      </c>
      <c r="H29" s="23">
        <v>91.67</v>
      </c>
      <c r="I29" s="24">
        <v>8.3699999999999992</v>
      </c>
      <c r="J29" s="25">
        <v>2.0952124130000001</v>
      </c>
      <c r="K29" s="25">
        <v>2.3057397587000001</v>
      </c>
      <c r="L29" s="20">
        <v>0.21</v>
      </c>
      <c r="M29" s="23">
        <v>83.3</v>
      </c>
      <c r="N29" s="23">
        <v>81.25</v>
      </c>
      <c r="O29" s="24">
        <v>2.0499999999999998</v>
      </c>
      <c r="P29" s="25">
        <v>2.0952124130000001</v>
      </c>
      <c r="Q29" s="25">
        <v>2.0436495625000002</v>
      </c>
      <c r="R29" s="20">
        <v>0.05</v>
      </c>
      <c r="S29" s="21">
        <f>D29-E29</f>
        <v>2021976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5.5" x14ac:dyDescent="0.25">
      <c r="A31" s="19"/>
      <c r="B31" s="19"/>
      <c r="C31" s="19" t="s">
        <v>185</v>
      </c>
      <c r="D31" s="21">
        <v>1500000</v>
      </c>
      <c r="E31" s="21">
        <v>1500000</v>
      </c>
      <c r="F31" s="22">
        <v>3.4986399999999999E-3</v>
      </c>
      <c r="G31" s="23">
        <v>100</v>
      </c>
      <c r="H31" s="23">
        <v>100</v>
      </c>
      <c r="I31" s="24">
        <v>0</v>
      </c>
      <c r="J31" s="25">
        <v>0.34986400000000001</v>
      </c>
      <c r="K31" s="25">
        <v>0.34986400000000001</v>
      </c>
      <c r="L31" s="20">
        <v>0</v>
      </c>
      <c r="M31" s="23">
        <v>100</v>
      </c>
      <c r="N31" s="23">
        <v>100</v>
      </c>
      <c r="O31" s="24">
        <v>0</v>
      </c>
      <c r="P31" s="25">
        <v>0.34986400000000001</v>
      </c>
      <c r="Q31" s="25">
        <v>0.34986400000000001</v>
      </c>
      <c r="R31" s="20">
        <v>0</v>
      </c>
      <c r="S31" s="21">
        <f>D31-E31</f>
        <v>0</v>
      </c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5.5" x14ac:dyDescent="0.25">
      <c r="A33" s="19"/>
      <c r="B33" s="19"/>
      <c r="C33" s="19" t="s">
        <v>186</v>
      </c>
      <c r="D33" s="21">
        <v>1500000</v>
      </c>
      <c r="E33" s="21">
        <v>1500000</v>
      </c>
      <c r="F33" s="22">
        <v>3.4986399999999999E-3</v>
      </c>
      <c r="G33" s="23">
        <v>100</v>
      </c>
      <c r="H33" s="23">
        <v>100</v>
      </c>
      <c r="I33" s="24">
        <v>0</v>
      </c>
      <c r="J33" s="25">
        <v>0.34986400000000001</v>
      </c>
      <c r="K33" s="25">
        <v>0.34986400000000001</v>
      </c>
      <c r="L33" s="20">
        <v>0</v>
      </c>
      <c r="M33" s="23">
        <v>100</v>
      </c>
      <c r="N33" s="23">
        <v>100</v>
      </c>
      <c r="O33" s="24">
        <v>0</v>
      </c>
      <c r="P33" s="25">
        <v>0.34986400000000001</v>
      </c>
      <c r="Q33" s="25">
        <v>0.34986400000000001</v>
      </c>
      <c r="R33" s="20">
        <v>0</v>
      </c>
      <c r="S33" s="21">
        <f>D33-E33</f>
        <v>0</v>
      </c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5.5" x14ac:dyDescent="0.25">
      <c r="A35" s="19"/>
      <c r="B35" s="19"/>
      <c r="C35" s="19" t="s">
        <v>177</v>
      </c>
      <c r="D35" s="21">
        <v>41700000</v>
      </c>
      <c r="E35" s="21">
        <v>26880000</v>
      </c>
      <c r="F35" s="22">
        <v>9.7262249999999995E-2</v>
      </c>
      <c r="G35" s="23">
        <v>100</v>
      </c>
      <c r="H35" s="23">
        <v>100</v>
      </c>
      <c r="I35" s="24">
        <v>0</v>
      </c>
      <c r="J35" s="25">
        <v>9.7262249999999995</v>
      </c>
      <c r="K35" s="25">
        <v>9.7262249999999995</v>
      </c>
      <c r="L35" s="20">
        <v>0</v>
      </c>
      <c r="M35" s="23">
        <v>100</v>
      </c>
      <c r="N35" s="23">
        <v>64.459999999999994</v>
      </c>
      <c r="O35" s="24">
        <v>35.54</v>
      </c>
      <c r="P35" s="25">
        <v>9.7262249999999995</v>
      </c>
      <c r="Q35" s="25">
        <v>6.2695246349999998</v>
      </c>
      <c r="R35" s="20">
        <v>3.46</v>
      </c>
      <c r="S35" s="21">
        <f>D35-E35</f>
        <v>14820000</v>
      </c>
      <c r="T35" s="19"/>
    </row>
    <row r="36" spans="1:2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1"/>
      <c r="B37" s="11"/>
      <c r="C37" s="11"/>
      <c r="D37" s="12">
        <f>SUM(D11:D35)</f>
        <v>428737768</v>
      </c>
      <c r="E37" s="12">
        <f>SUM(E11:E35)</f>
        <v>348092604</v>
      </c>
      <c r="F37" s="13">
        <f>SUM(F11:F35)</f>
        <v>0.99999998999999995</v>
      </c>
      <c r="G37" s="17"/>
      <c r="H37" s="17"/>
      <c r="I37" s="17"/>
      <c r="J37" s="16">
        <f>SUM(J11:J35)</f>
        <v>88.611262939300005</v>
      </c>
      <c r="K37" s="16">
        <f>SUM(K11:K35)</f>
        <v>94.161018859999999</v>
      </c>
      <c r="L37" s="16">
        <f>J37-K37</f>
        <v>-5.5497559207</v>
      </c>
      <c r="M37" s="17"/>
      <c r="N37" s="17"/>
      <c r="O37" s="17"/>
      <c r="P37" s="16">
        <f>SUM(P11:P35)</f>
        <v>88.611262939300005</v>
      </c>
      <c r="Q37" s="16">
        <f>SUM(Q11:Q35)</f>
        <v>81.189672827999999</v>
      </c>
      <c r="R37" s="16">
        <f>P37-Q37</f>
        <v>7.4215901112999996</v>
      </c>
      <c r="S37" s="12">
        <f>D37-E37</f>
        <v>80645164</v>
      </c>
      <c r="T37" s="17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72</v>
      </c>
      <c r="Q39" s="3"/>
      <c r="R39" s="3"/>
      <c r="S39" s="3"/>
      <c r="T39" s="3"/>
    </row>
    <row r="40" spans="1:20" x14ac:dyDescent="0.25">
      <c r="A40" s="3"/>
      <c r="B40" s="3"/>
      <c r="C40" s="3" t="s">
        <v>73</v>
      </c>
      <c r="D40" s="3"/>
      <c r="E40" s="3"/>
      <c r="F40" s="3"/>
      <c r="G40" s="3" t="s">
        <v>99</v>
      </c>
      <c r="H40" s="3"/>
      <c r="I40" s="3"/>
      <c r="J40" s="3"/>
      <c r="K40" s="3"/>
      <c r="L40" s="3"/>
      <c r="M40" s="3"/>
      <c r="N40" s="3"/>
      <c r="O40" s="3"/>
      <c r="P40" s="3" t="s">
        <v>100</v>
      </c>
      <c r="Q40" s="3"/>
      <c r="R40" s="3"/>
      <c r="S40" s="3"/>
      <c r="T40" s="3"/>
    </row>
    <row r="41" spans="1:20" x14ac:dyDescent="0.25">
      <c r="A41" s="3"/>
      <c r="B41" s="3"/>
      <c r="C41" s="3" t="s">
        <v>74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187</v>
      </c>
      <c r="Q41" s="3"/>
      <c r="R41" s="3"/>
      <c r="S41" s="3"/>
      <c r="T41" s="3"/>
    </row>
    <row r="45" spans="1:20" x14ac:dyDescent="0.25">
      <c r="A45" s="18"/>
      <c r="B45" s="18"/>
      <c r="C45" s="18" t="s">
        <v>75</v>
      </c>
      <c r="D45" s="18"/>
      <c r="E45" s="18"/>
      <c r="F45" s="18"/>
      <c r="G45" s="18" t="s">
        <v>75</v>
      </c>
      <c r="H45" s="18"/>
      <c r="I45" s="18"/>
      <c r="J45" s="18"/>
      <c r="K45" s="18"/>
      <c r="L45" s="18"/>
      <c r="M45" s="18"/>
      <c r="N45" s="18"/>
      <c r="O45" s="18"/>
      <c r="P45" s="18" t="s">
        <v>180</v>
      </c>
      <c r="Q45" s="18"/>
      <c r="R45" s="18"/>
      <c r="S45" s="18"/>
      <c r="T45" s="18"/>
    </row>
    <row r="46" spans="1:20" x14ac:dyDescent="0.25">
      <c r="A46" s="3"/>
      <c r="B46" s="3"/>
      <c r="C46" s="3" t="s">
        <v>76</v>
      </c>
      <c r="D46" s="3"/>
      <c r="E46" s="3"/>
      <c r="F46" s="3"/>
      <c r="G46" s="3" t="s">
        <v>76</v>
      </c>
      <c r="H46" s="3"/>
      <c r="I46" s="3"/>
      <c r="J46" s="3"/>
      <c r="K46" s="3"/>
      <c r="L46" s="3"/>
      <c r="M46" s="3"/>
      <c r="N46" s="3"/>
      <c r="O46" s="3"/>
      <c r="P46" s="3" t="s">
        <v>181</v>
      </c>
      <c r="Q46" s="3"/>
      <c r="R46" s="3"/>
      <c r="S46" s="3"/>
      <c r="T4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A38" sqref="A38:T3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54</v>
      </c>
      <c r="C11" s="19" t="s">
        <v>90</v>
      </c>
      <c r="D11" s="21">
        <v>9367300</v>
      </c>
      <c r="E11" s="21">
        <v>802700</v>
      </c>
      <c r="F11" s="22">
        <v>8.6558499999999997E-2</v>
      </c>
      <c r="G11" s="23">
        <v>100</v>
      </c>
      <c r="H11" s="23">
        <v>100</v>
      </c>
      <c r="I11" s="24">
        <v>0</v>
      </c>
      <c r="J11" s="25">
        <v>8.6558499999999992</v>
      </c>
      <c r="K11" s="25">
        <v>8.6558499999999992</v>
      </c>
      <c r="L11" s="20">
        <v>0</v>
      </c>
      <c r="M11" s="23">
        <v>100</v>
      </c>
      <c r="N11" s="23">
        <v>8.57</v>
      </c>
      <c r="O11" s="24">
        <v>91.43</v>
      </c>
      <c r="P11" s="25">
        <v>8.6558499999999992</v>
      </c>
      <c r="Q11" s="25">
        <v>0.74180634499999998</v>
      </c>
      <c r="R11" s="20">
        <v>7.91</v>
      </c>
      <c r="S11" s="21">
        <f>D11-E11</f>
        <v>8564600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188</v>
      </c>
      <c r="C13" s="19" t="s">
        <v>92</v>
      </c>
      <c r="D13" s="21">
        <v>982800</v>
      </c>
      <c r="E13" s="21">
        <v>871000</v>
      </c>
      <c r="F13" s="22">
        <v>9.0815600000000007E-3</v>
      </c>
      <c r="G13" s="23">
        <v>100</v>
      </c>
      <c r="H13" s="23">
        <v>100</v>
      </c>
      <c r="I13" s="24">
        <v>0</v>
      </c>
      <c r="J13" s="25">
        <v>0.90815599999999996</v>
      </c>
      <c r="K13" s="25">
        <v>0.90815599999999996</v>
      </c>
      <c r="L13" s="20">
        <v>0</v>
      </c>
      <c r="M13" s="23">
        <v>100</v>
      </c>
      <c r="N13" s="23">
        <v>88.62</v>
      </c>
      <c r="O13" s="24">
        <v>11.38</v>
      </c>
      <c r="P13" s="25">
        <v>0.90815599999999996</v>
      </c>
      <c r="Q13" s="25">
        <v>0.80480784719999998</v>
      </c>
      <c r="R13" s="20">
        <v>0.1</v>
      </c>
      <c r="S13" s="21">
        <f>D13-E13</f>
        <v>111800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130000</v>
      </c>
      <c r="E15" s="21">
        <v>130000</v>
      </c>
      <c r="F15" s="22">
        <v>1.20126E-3</v>
      </c>
      <c r="G15" s="23">
        <v>100</v>
      </c>
      <c r="H15" s="23">
        <v>100</v>
      </c>
      <c r="I15" s="24">
        <v>0</v>
      </c>
      <c r="J15" s="25">
        <v>0.120126</v>
      </c>
      <c r="K15" s="25">
        <v>0.120126</v>
      </c>
      <c r="L15" s="20">
        <v>0</v>
      </c>
      <c r="M15" s="23">
        <v>100</v>
      </c>
      <c r="N15" s="23">
        <v>100</v>
      </c>
      <c r="O15" s="24">
        <v>0</v>
      </c>
      <c r="P15" s="25">
        <v>0.120126</v>
      </c>
      <c r="Q15" s="25">
        <v>0.120126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1327400</v>
      </c>
      <c r="E17" s="21">
        <v>1200000</v>
      </c>
      <c r="F17" s="22">
        <v>1.226584E-2</v>
      </c>
      <c r="G17" s="23">
        <v>100</v>
      </c>
      <c r="H17" s="23">
        <v>100</v>
      </c>
      <c r="I17" s="24">
        <v>0</v>
      </c>
      <c r="J17" s="25">
        <v>1.2265839999999999</v>
      </c>
      <c r="K17" s="25">
        <v>1.2265839999999999</v>
      </c>
      <c r="L17" s="20">
        <v>0</v>
      </c>
      <c r="M17" s="23">
        <v>100</v>
      </c>
      <c r="N17" s="23">
        <v>90.4</v>
      </c>
      <c r="O17" s="24">
        <v>9.6</v>
      </c>
      <c r="P17" s="25">
        <v>1.2265839999999999</v>
      </c>
      <c r="Q17" s="25">
        <v>1.1088319360000001</v>
      </c>
      <c r="R17" s="20">
        <v>0.12</v>
      </c>
      <c r="S17" s="21">
        <f>D17-E17</f>
        <v>127400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95</v>
      </c>
      <c r="D19" s="21">
        <v>69399200</v>
      </c>
      <c r="E19" s="21">
        <v>58166000</v>
      </c>
      <c r="F19" s="22">
        <v>0.64128306999999996</v>
      </c>
      <c r="G19" s="23">
        <v>83.79</v>
      </c>
      <c r="H19" s="23">
        <v>91.67</v>
      </c>
      <c r="I19" s="24">
        <v>7.88</v>
      </c>
      <c r="J19" s="25">
        <v>53.733108435299997</v>
      </c>
      <c r="K19" s="25">
        <v>58.786419026899999</v>
      </c>
      <c r="L19" s="20">
        <v>5.05</v>
      </c>
      <c r="M19" s="23">
        <v>83.79</v>
      </c>
      <c r="N19" s="23">
        <v>83.81</v>
      </c>
      <c r="O19" s="24">
        <v>0.02</v>
      </c>
      <c r="P19" s="25">
        <v>53.733108435299997</v>
      </c>
      <c r="Q19" s="25">
        <v>53.745934096699997</v>
      </c>
      <c r="R19" s="20">
        <v>0.01</v>
      </c>
      <c r="S19" s="21">
        <f>D19-E19</f>
        <v>11233200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96</v>
      </c>
      <c r="D21" s="21">
        <v>2874864</v>
      </c>
      <c r="E21" s="21">
        <v>2395720</v>
      </c>
      <c r="F21" s="22">
        <v>2.6565169999999999E-2</v>
      </c>
      <c r="G21" s="23">
        <v>83.3</v>
      </c>
      <c r="H21" s="23">
        <v>91.67</v>
      </c>
      <c r="I21" s="24">
        <v>8.3699999999999992</v>
      </c>
      <c r="J21" s="25">
        <v>2.212878661</v>
      </c>
      <c r="K21" s="25">
        <v>2.4352291339000001</v>
      </c>
      <c r="L21" s="20">
        <v>0.22</v>
      </c>
      <c r="M21" s="23">
        <v>83.3</v>
      </c>
      <c r="N21" s="23">
        <v>83.33</v>
      </c>
      <c r="O21" s="24">
        <v>0.03</v>
      </c>
      <c r="P21" s="25">
        <v>2.212878661</v>
      </c>
      <c r="Q21" s="25">
        <v>2.2136756161000002</v>
      </c>
      <c r="R21" s="20">
        <v>0</v>
      </c>
      <c r="S21" s="21">
        <f>D21-E21</f>
        <v>479144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97</v>
      </c>
      <c r="D23" s="21">
        <v>161760</v>
      </c>
      <c r="E23" s="21">
        <v>134800</v>
      </c>
      <c r="F23" s="22">
        <v>1.49474E-3</v>
      </c>
      <c r="G23" s="23">
        <v>83.3</v>
      </c>
      <c r="H23" s="23">
        <v>91.67</v>
      </c>
      <c r="I23" s="24">
        <v>8.3699999999999992</v>
      </c>
      <c r="J23" s="25">
        <v>0.124511842</v>
      </c>
      <c r="K23" s="25">
        <v>0.1370228158</v>
      </c>
      <c r="L23" s="20">
        <v>0.01</v>
      </c>
      <c r="M23" s="23">
        <v>83.3</v>
      </c>
      <c r="N23" s="23">
        <v>83.33</v>
      </c>
      <c r="O23" s="24">
        <v>0.03</v>
      </c>
      <c r="P23" s="25">
        <v>0.124511842</v>
      </c>
      <c r="Q23" s="25">
        <v>0.1245566842</v>
      </c>
      <c r="R23" s="20">
        <v>0</v>
      </c>
      <c r="S23" s="21">
        <f>D23-E23</f>
        <v>26960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98</v>
      </c>
      <c r="D25" s="21">
        <v>2695968</v>
      </c>
      <c r="E25" s="21">
        <v>2246640</v>
      </c>
      <c r="F25" s="22">
        <v>2.491208E-2</v>
      </c>
      <c r="G25" s="23">
        <v>83.3</v>
      </c>
      <c r="H25" s="23">
        <v>91.67</v>
      </c>
      <c r="I25" s="24">
        <v>8.3699999999999992</v>
      </c>
      <c r="J25" s="25">
        <v>2.075176264</v>
      </c>
      <c r="K25" s="25">
        <v>2.2836903735999998</v>
      </c>
      <c r="L25" s="20">
        <v>0.21</v>
      </c>
      <c r="M25" s="23">
        <v>83.3</v>
      </c>
      <c r="N25" s="23">
        <v>83.33</v>
      </c>
      <c r="O25" s="24">
        <v>0.03</v>
      </c>
      <c r="P25" s="25">
        <v>2.075176264</v>
      </c>
      <c r="Q25" s="25">
        <v>2.0759236263999998</v>
      </c>
      <c r="R25" s="20">
        <v>0</v>
      </c>
      <c r="S25" s="21">
        <f>D25-E25</f>
        <v>449328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5.5" x14ac:dyDescent="0.25">
      <c r="A27" s="19"/>
      <c r="B27" s="19"/>
      <c r="C27" s="19" t="s">
        <v>177</v>
      </c>
      <c r="D27" s="21">
        <v>21280000</v>
      </c>
      <c r="E27" s="21">
        <v>11400000</v>
      </c>
      <c r="F27" s="22">
        <v>0.19663776999999999</v>
      </c>
      <c r="G27" s="23">
        <v>100</v>
      </c>
      <c r="H27" s="23">
        <v>100</v>
      </c>
      <c r="I27" s="24">
        <v>0</v>
      </c>
      <c r="J27" s="25">
        <v>19.663777</v>
      </c>
      <c r="K27" s="25">
        <v>19.663777</v>
      </c>
      <c r="L27" s="20">
        <v>0</v>
      </c>
      <c r="M27" s="23">
        <v>100</v>
      </c>
      <c r="N27" s="23">
        <v>53.57</v>
      </c>
      <c r="O27" s="24">
        <v>46.43</v>
      </c>
      <c r="P27" s="25">
        <v>19.663777</v>
      </c>
      <c r="Q27" s="25">
        <v>10.533885338899999</v>
      </c>
      <c r="R27" s="20">
        <v>9.1300000000000008</v>
      </c>
      <c r="S27" s="21">
        <f>D27-E27</f>
        <v>9880000</v>
      </c>
      <c r="T27" s="19"/>
    </row>
    <row r="28" spans="1:2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1"/>
      <c r="C29" s="11"/>
      <c r="D29" s="12">
        <f>SUM(D11:D27)</f>
        <v>108219292</v>
      </c>
      <c r="E29" s="12">
        <f>SUM(E11:E27)</f>
        <v>77346860</v>
      </c>
      <c r="F29" s="13">
        <f>SUM(F11:F27)</f>
        <v>0.99999998999999995</v>
      </c>
      <c r="G29" s="17"/>
      <c r="H29" s="17"/>
      <c r="I29" s="17"/>
      <c r="J29" s="16">
        <f>SUM(J11:J27)</f>
        <v>88.720168202300002</v>
      </c>
      <c r="K29" s="16">
        <f>SUM(K11:K27)</f>
        <v>94.216854350199995</v>
      </c>
      <c r="L29" s="16">
        <f>J29-K29</f>
        <v>-5.4966861479000002</v>
      </c>
      <c r="M29" s="17"/>
      <c r="N29" s="17"/>
      <c r="O29" s="17"/>
      <c r="P29" s="16">
        <f>SUM(P11:P27)</f>
        <v>88.720168202300002</v>
      </c>
      <c r="Q29" s="16">
        <f>SUM(Q11:Q27)</f>
        <v>71.469547490500005</v>
      </c>
      <c r="R29" s="16">
        <f>P29-Q29</f>
        <v>17.2506207118</v>
      </c>
      <c r="S29" s="12">
        <f>D29-E29</f>
        <v>30872432</v>
      </c>
      <c r="T29" s="17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72</v>
      </c>
      <c r="Q31" s="3"/>
      <c r="R31" s="3"/>
      <c r="S31" s="3"/>
      <c r="T31" s="3"/>
    </row>
    <row r="32" spans="1:20" x14ac:dyDescent="0.25">
      <c r="A32" s="3"/>
      <c r="B32" s="3"/>
      <c r="C32" s="3" t="s">
        <v>73</v>
      </c>
      <c r="D32" s="3"/>
      <c r="E32" s="3"/>
      <c r="F32" s="3"/>
      <c r="G32" s="3" t="s">
        <v>99</v>
      </c>
      <c r="H32" s="3"/>
      <c r="I32" s="3"/>
      <c r="J32" s="3"/>
      <c r="K32" s="3"/>
      <c r="L32" s="3"/>
      <c r="M32" s="3"/>
      <c r="N32" s="3"/>
      <c r="O32" s="3"/>
      <c r="P32" s="3" t="s">
        <v>100</v>
      </c>
      <c r="Q32" s="3"/>
      <c r="R32" s="3"/>
      <c r="S32" s="3"/>
      <c r="T32" s="3"/>
    </row>
    <row r="33" spans="1:20" x14ac:dyDescent="0.25">
      <c r="A33" s="3"/>
      <c r="B33" s="3"/>
      <c r="C33" s="3" t="s">
        <v>74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189</v>
      </c>
      <c r="Q33" s="3"/>
      <c r="R33" s="3"/>
      <c r="S33" s="3"/>
      <c r="T33" s="3"/>
    </row>
    <row r="37" spans="1:20" x14ac:dyDescent="0.25">
      <c r="A37" s="18"/>
      <c r="B37" s="18"/>
      <c r="C37" s="18" t="s">
        <v>75</v>
      </c>
      <c r="D37" s="18"/>
      <c r="E37" s="18"/>
      <c r="F37" s="18"/>
      <c r="G37" s="18" t="s">
        <v>75</v>
      </c>
      <c r="H37" s="18"/>
      <c r="I37" s="18"/>
      <c r="J37" s="18"/>
      <c r="K37" s="18"/>
      <c r="L37" s="18"/>
      <c r="M37" s="18"/>
      <c r="N37" s="18"/>
      <c r="O37" s="18"/>
      <c r="P37" s="18" t="s">
        <v>190</v>
      </c>
      <c r="Q37" s="18"/>
      <c r="R37" s="18"/>
      <c r="S37" s="18"/>
      <c r="T37" s="18"/>
    </row>
    <row r="38" spans="1:20" x14ac:dyDescent="0.25">
      <c r="A38" s="3"/>
      <c r="B38" s="3"/>
      <c r="C38" s="3" t="s">
        <v>76</v>
      </c>
      <c r="D38" s="3"/>
      <c r="E38" s="3"/>
      <c r="F38" s="3"/>
      <c r="G38" s="3" t="s">
        <v>76</v>
      </c>
      <c r="H38" s="3"/>
      <c r="I38" s="3"/>
      <c r="J38" s="3"/>
      <c r="K38" s="3"/>
      <c r="L38" s="3"/>
      <c r="M38" s="3"/>
      <c r="N38" s="3"/>
      <c r="O38" s="3"/>
      <c r="P38" s="3" t="s">
        <v>191</v>
      </c>
      <c r="Q38" s="3"/>
      <c r="R38" s="3"/>
      <c r="S38" s="3"/>
      <c r="T3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34" sqref="A34:T3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90</v>
      </c>
      <c r="D11" s="21">
        <v>2008600</v>
      </c>
      <c r="E11" s="21">
        <v>470000</v>
      </c>
      <c r="F11" s="22">
        <v>4.9283180000000003E-2</v>
      </c>
      <c r="G11" s="23">
        <v>100</v>
      </c>
      <c r="H11" s="23">
        <v>100</v>
      </c>
      <c r="I11" s="24">
        <v>0</v>
      </c>
      <c r="J11" s="25">
        <v>4.928318</v>
      </c>
      <c r="K11" s="25">
        <v>4.928318</v>
      </c>
      <c r="L11" s="20">
        <v>0</v>
      </c>
      <c r="M11" s="23">
        <v>100</v>
      </c>
      <c r="N11" s="23">
        <v>23.4</v>
      </c>
      <c r="O11" s="24">
        <v>76.599999999999994</v>
      </c>
      <c r="P11" s="25">
        <v>4.928318</v>
      </c>
      <c r="Q11" s="25">
        <v>1.153226412</v>
      </c>
      <c r="R11" s="20">
        <v>3.78</v>
      </c>
      <c r="S11" s="21">
        <f>D11-E11</f>
        <v>1538600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91</v>
      </c>
      <c r="C13" s="19" t="s">
        <v>92</v>
      </c>
      <c r="D13" s="21">
        <v>469800</v>
      </c>
      <c r="E13" s="21">
        <v>408000</v>
      </c>
      <c r="F13" s="22">
        <v>1.152705E-2</v>
      </c>
      <c r="G13" s="23">
        <v>100</v>
      </c>
      <c r="H13" s="23">
        <v>100</v>
      </c>
      <c r="I13" s="24">
        <v>0</v>
      </c>
      <c r="J13" s="25">
        <v>1.1527050000000001</v>
      </c>
      <c r="K13" s="25">
        <v>1.1527050000000001</v>
      </c>
      <c r="L13" s="20">
        <v>0</v>
      </c>
      <c r="M13" s="23">
        <v>100</v>
      </c>
      <c r="N13" s="23">
        <v>86.85</v>
      </c>
      <c r="O13" s="24">
        <v>13.15</v>
      </c>
      <c r="P13" s="25">
        <v>1.1527050000000001</v>
      </c>
      <c r="Q13" s="25">
        <v>1.0011242924999999</v>
      </c>
      <c r="R13" s="20">
        <v>0.15</v>
      </c>
      <c r="S13" s="21">
        <f>D13-E13</f>
        <v>61800</v>
      </c>
      <c r="T13" s="19" t="s">
        <v>93</v>
      </c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712000</v>
      </c>
      <c r="E15" s="21">
        <v>500000</v>
      </c>
      <c r="F15" s="22">
        <v>1.746969E-2</v>
      </c>
      <c r="G15" s="23">
        <v>100</v>
      </c>
      <c r="H15" s="23">
        <v>100</v>
      </c>
      <c r="I15" s="24">
        <v>0</v>
      </c>
      <c r="J15" s="25">
        <v>1.746969</v>
      </c>
      <c r="K15" s="25">
        <v>1.746969</v>
      </c>
      <c r="L15" s="20">
        <v>0</v>
      </c>
      <c r="M15" s="23">
        <v>100</v>
      </c>
      <c r="N15" s="23">
        <v>70.22</v>
      </c>
      <c r="O15" s="24">
        <v>29.78</v>
      </c>
      <c r="P15" s="25">
        <v>1.746969</v>
      </c>
      <c r="Q15" s="25">
        <v>1.2267216318</v>
      </c>
      <c r="R15" s="20">
        <v>0.52</v>
      </c>
      <c r="S15" s="21">
        <f>D15-E15</f>
        <v>212000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95</v>
      </c>
      <c r="D17" s="21">
        <v>34699600</v>
      </c>
      <c r="E17" s="21">
        <v>29083000</v>
      </c>
      <c r="F17" s="22">
        <v>0.85139237999999995</v>
      </c>
      <c r="G17" s="23">
        <v>83.79</v>
      </c>
      <c r="H17" s="23">
        <v>80.81</v>
      </c>
      <c r="I17" s="24">
        <v>2.98</v>
      </c>
      <c r="J17" s="25">
        <v>71.338167520200003</v>
      </c>
      <c r="K17" s="25">
        <v>68.8010182278</v>
      </c>
      <c r="L17" s="20">
        <v>2.54</v>
      </c>
      <c r="M17" s="23">
        <v>83.79</v>
      </c>
      <c r="N17" s="23">
        <v>83.81</v>
      </c>
      <c r="O17" s="24">
        <v>0.02</v>
      </c>
      <c r="P17" s="25">
        <v>71.338167520200003</v>
      </c>
      <c r="Q17" s="25">
        <v>71.355195367799993</v>
      </c>
      <c r="R17" s="20">
        <v>0.02</v>
      </c>
      <c r="S17" s="21">
        <f>D17-E17</f>
        <v>5616600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38.25" x14ac:dyDescent="0.25">
      <c r="A19" s="19"/>
      <c r="B19" s="19"/>
      <c r="C19" s="19" t="s">
        <v>96</v>
      </c>
      <c r="D19" s="21">
        <v>1437432</v>
      </c>
      <c r="E19" s="21">
        <v>1197860</v>
      </c>
      <c r="F19" s="22">
        <v>3.5268960000000002E-2</v>
      </c>
      <c r="G19" s="23">
        <v>83.3</v>
      </c>
      <c r="H19" s="23">
        <v>83.33</v>
      </c>
      <c r="I19" s="24">
        <v>0.03</v>
      </c>
      <c r="J19" s="25">
        <v>2.9379043679999999</v>
      </c>
      <c r="K19" s="25">
        <v>2.9389624367999998</v>
      </c>
      <c r="L19" s="20">
        <v>0</v>
      </c>
      <c r="M19" s="23">
        <v>83.3</v>
      </c>
      <c r="N19" s="23">
        <v>83.33</v>
      </c>
      <c r="O19" s="24">
        <v>0.03</v>
      </c>
      <c r="P19" s="25">
        <v>2.9379043679999999</v>
      </c>
      <c r="Q19" s="25">
        <v>2.9389624367999998</v>
      </c>
      <c r="R19" s="20">
        <v>0</v>
      </c>
      <c r="S19" s="21">
        <f>D19-E19</f>
        <v>239572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97</v>
      </c>
      <c r="D21" s="21">
        <v>80880</v>
      </c>
      <c r="E21" s="21">
        <v>67400</v>
      </c>
      <c r="F21" s="22">
        <v>1.9844799999999998E-3</v>
      </c>
      <c r="G21" s="23">
        <v>83.3</v>
      </c>
      <c r="H21" s="23">
        <v>83.33</v>
      </c>
      <c r="I21" s="24">
        <v>0.03</v>
      </c>
      <c r="J21" s="25">
        <v>0.165307184</v>
      </c>
      <c r="K21" s="25">
        <v>0.1653667184</v>
      </c>
      <c r="L21" s="20">
        <v>0</v>
      </c>
      <c r="M21" s="23">
        <v>83.3</v>
      </c>
      <c r="N21" s="23">
        <v>83.33</v>
      </c>
      <c r="O21" s="24">
        <v>0.03</v>
      </c>
      <c r="P21" s="25">
        <v>0.165307184</v>
      </c>
      <c r="Q21" s="25">
        <v>0.1653667184</v>
      </c>
      <c r="R21" s="20">
        <v>0</v>
      </c>
      <c r="S21" s="21">
        <f>D21-E21</f>
        <v>13480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98</v>
      </c>
      <c r="D23" s="21">
        <v>1347984</v>
      </c>
      <c r="E23" s="21">
        <v>1123320</v>
      </c>
      <c r="F23" s="22">
        <v>3.3074249999999999E-2</v>
      </c>
      <c r="G23" s="23">
        <v>83.3</v>
      </c>
      <c r="H23" s="23">
        <v>83.33</v>
      </c>
      <c r="I23" s="24">
        <v>0.03</v>
      </c>
      <c r="J23" s="25">
        <v>2.7550850250000001</v>
      </c>
      <c r="K23" s="25">
        <v>2.7560772524999999</v>
      </c>
      <c r="L23" s="20">
        <v>0</v>
      </c>
      <c r="M23" s="23">
        <v>83.3</v>
      </c>
      <c r="N23" s="23">
        <v>83.33</v>
      </c>
      <c r="O23" s="24">
        <v>0.03</v>
      </c>
      <c r="P23" s="25">
        <v>2.7550850250000001</v>
      </c>
      <c r="Q23" s="25">
        <v>2.7560772524999999</v>
      </c>
      <c r="R23" s="20">
        <v>0</v>
      </c>
      <c r="S23" s="21">
        <f>D23-E23</f>
        <v>224664</v>
      </c>
      <c r="T23" s="19"/>
    </row>
    <row r="24" spans="1:2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1"/>
      <c r="B25" s="11"/>
      <c r="C25" s="11"/>
      <c r="D25" s="12">
        <f>SUM(D11:D23)</f>
        <v>40756296</v>
      </c>
      <c r="E25" s="12">
        <f>SUM(E11:E23)</f>
        <v>32849580</v>
      </c>
      <c r="F25" s="13">
        <f>SUM(F11:F23)</f>
        <v>0.99999998999999995</v>
      </c>
      <c r="G25" s="17"/>
      <c r="H25" s="17"/>
      <c r="I25" s="17"/>
      <c r="J25" s="16">
        <f>SUM(J11:J23)</f>
        <v>85.024456097200002</v>
      </c>
      <c r="K25" s="16">
        <f>SUM(K11:K23)</f>
        <v>82.489416635500007</v>
      </c>
      <c r="L25" s="16">
        <f>J25-K25</f>
        <v>2.5350394616999998</v>
      </c>
      <c r="M25" s="17"/>
      <c r="N25" s="17"/>
      <c r="O25" s="17"/>
      <c r="P25" s="16">
        <f>SUM(P11:P23)</f>
        <v>85.024456097200002</v>
      </c>
      <c r="Q25" s="16">
        <f>SUM(Q11:Q23)</f>
        <v>80.596674111799999</v>
      </c>
      <c r="R25" s="16">
        <f>P25-Q25</f>
        <v>4.4277819854000002</v>
      </c>
      <c r="S25" s="12">
        <f>D25-E25</f>
        <v>7906716</v>
      </c>
      <c r="T25" s="17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 t="s">
        <v>72</v>
      </c>
      <c r="Q27" s="3"/>
      <c r="R27" s="3"/>
      <c r="S27" s="3"/>
      <c r="T27" s="3"/>
    </row>
    <row r="28" spans="1:20" x14ac:dyDescent="0.25">
      <c r="A28" s="3"/>
      <c r="B28" s="3"/>
      <c r="C28" s="3" t="s">
        <v>73</v>
      </c>
      <c r="D28" s="3"/>
      <c r="E28" s="3"/>
      <c r="F28" s="3"/>
      <c r="G28" s="3" t="s">
        <v>99</v>
      </c>
      <c r="H28" s="3"/>
      <c r="I28" s="3"/>
      <c r="J28" s="3"/>
      <c r="K28" s="3"/>
      <c r="L28" s="3"/>
      <c r="M28" s="3"/>
      <c r="N28" s="3"/>
      <c r="O28" s="3"/>
      <c r="P28" s="3" t="s">
        <v>100</v>
      </c>
      <c r="Q28" s="3"/>
      <c r="R28" s="3"/>
      <c r="S28" s="3"/>
      <c r="T28" s="3"/>
    </row>
    <row r="29" spans="1:20" x14ac:dyDescent="0.25">
      <c r="A29" s="3"/>
      <c r="B29" s="3"/>
      <c r="C29" s="3" t="s">
        <v>74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101</v>
      </c>
      <c r="Q29" s="3"/>
      <c r="R29" s="3"/>
      <c r="S29" s="3"/>
      <c r="T29" s="3"/>
    </row>
    <row r="33" spans="1:20" x14ac:dyDescent="0.25">
      <c r="A33" s="18"/>
      <c r="B33" s="18"/>
      <c r="C33" s="18" t="s">
        <v>75</v>
      </c>
      <c r="D33" s="18"/>
      <c r="E33" s="18"/>
      <c r="F33" s="18"/>
      <c r="G33" s="18" t="s">
        <v>75</v>
      </c>
      <c r="H33" s="18"/>
      <c r="I33" s="18"/>
      <c r="J33" s="18"/>
      <c r="K33" s="18"/>
      <c r="L33" s="18"/>
      <c r="M33" s="18"/>
      <c r="N33" s="18"/>
      <c r="O33" s="18"/>
      <c r="P33" s="18" t="s">
        <v>102</v>
      </c>
      <c r="Q33" s="18"/>
      <c r="R33" s="18"/>
      <c r="S33" s="18"/>
      <c r="T33" s="18"/>
    </row>
    <row r="34" spans="1:20" x14ac:dyDescent="0.25">
      <c r="A34" s="3"/>
      <c r="B34" s="3"/>
      <c r="C34" s="3" t="s">
        <v>76</v>
      </c>
      <c r="D34" s="3"/>
      <c r="E34" s="3"/>
      <c r="F34" s="3"/>
      <c r="G34" s="3" t="s">
        <v>76</v>
      </c>
      <c r="H34" s="3"/>
      <c r="I34" s="3"/>
      <c r="J34" s="3"/>
      <c r="K34" s="3"/>
      <c r="L34" s="3"/>
      <c r="M34" s="3"/>
      <c r="N34" s="3"/>
      <c r="O34" s="3"/>
      <c r="P34" s="3" t="s">
        <v>103</v>
      </c>
      <c r="Q34" s="3"/>
      <c r="R34" s="3"/>
      <c r="S34" s="3"/>
      <c r="T3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28" sqref="A28:T2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54</v>
      </c>
      <c r="C11" s="19" t="s">
        <v>90</v>
      </c>
      <c r="D11" s="21">
        <v>990600</v>
      </c>
      <c r="E11" s="21">
        <v>668310</v>
      </c>
      <c r="F11" s="22">
        <v>5.2976660000000002E-2</v>
      </c>
      <c r="G11" s="23">
        <v>100</v>
      </c>
      <c r="H11" s="23">
        <v>100</v>
      </c>
      <c r="I11" s="24">
        <v>0</v>
      </c>
      <c r="J11" s="25">
        <v>5.2976660000000004</v>
      </c>
      <c r="K11" s="25">
        <v>5.2976660000000004</v>
      </c>
      <c r="L11" s="20">
        <v>0</v>
      </c>
      <c r="M11" s="23">
        <v>100</v>
      </c>
      <c r="N11" s="23">
        <v>67.47</v>
      </c>
      <c r="O11" s="24">
        <v>32.53</v>
      </c>
      <c r="P11" s="25">
        <v>5.2976660000000004</v>
      </c>
      <c r="Q11" s="25">
        <v>3.5743352501999999</v>
      </c>
      <c r="R11" s="20">
        <v>1.72</v>
      </c>
      <c r="S11" s="21">
        <f>D11-E11</f>
        <v>322290</v>
      </c>
      <c r="T11" s="19" t="s">
        <v>192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193</v>
      </c>
      <c r="C13" s="19" t="s">
        <v>92</v>
      </c>
      <c r="D13" s="21">
        <v>391500</v>
      </c>
      <c r="E13" s="21">
        <v>340000</v>
      </c>
      <c r="F13" s="22">
        <v>2.0937170000000001E-2</v>
      </c>
      <c r="G13" s="23">
        <v>100</v>
      </c>
      <c r="H13" s="23">
        <v>100</v>
      </c>
      <c r="I13" s="24">
        <v>0</v>
      </c>
      <c r="J13" s="25">
        <v>2.0937169999999998</v>
      </c>
      <c r="K13" s="25">
        <v>2.0937169999999998</v>
      </c>
      <c r="L13" s="20">
        <v>0</v>
      </c>
      <c r="M13" s="23">
        <v>100</v>
      </c>
      <c r="N13" s="23">
        <v>86.85</v>
      </c>
      <c r="O13" s="24">
        <v>13.15</v>
      </c>
      <c r="P13" s="25">
        <v>2.0937169999999998</v>
      </c>
      <c r="Q13" s="25">
        <v>1.8183932144999999</v>
      </c>
      <c r="R13" s="20">
        <v>0.28000000000000003</v>
      </c>
      <c r="S13" s="21">
        <f>D13-E13</f>
        <v>51500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1926700</v>
      </c>
      <c r="E15" s="21">
        <v>1400000</v>
      </c>
      <c r="F15" s="22">
        <v>0.1030387</v>
      </c>
      <c r="G15" s="23">
        <v>100</v>
      </c>
      <c r="H15" s="23">
        <v>100</v>
      </c>
      <c r="I15" s="24">
        <v>0</v>
      </c>
      <c r="J15" s="25">
        <v>10.30387</v>
      </c>
      <c r="K15" s="25">
        <v>10.30387</v>
      </c>
      <c r="L15" s="20">
        <v>0</v>
      </c>
      <c r="M15" s="23">
        <v>100</v>
      </c>
      <c r="N15" s="23">
        <v>72.66</v>
      </c>
      <c r="O15" s="24">
        <v>27.34</v>
      </c>
      <c r="P15" s="25">
        <v>10.30387</v>
      </c>
      <c r="Q15" s="25">
        <v>7.486791942</v>
      </c>
      <c r="R15" s="20">
        <v>2.82</v>
      </c>
      <c r="S15" s="21">
        <f>D15-E15</f>
        <v>526700</v>
      </c>
      <c r="T15" s="19" t="s">
        <v>194</v>
      </c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177</v>
      </c>
      <c r="D17" s="21">
        <v>15390000</v>
      </c>
      <c r="E17" s="21">
        <v>10260000</v>
      </c>
      <c r="F17" s="22">
        <v>0.82304747</v>
      </c>
      <c r="G17" s="23">
        <v>100</v>
      </c>
      <c r="H17" s="23">
        <v>100</v>
      </c>
      <c r="I17" s="24">
        <v>0</v>
      </c>
      <c r="J17" s="25">
        <v>82.304747000000006</v>
      </c>
      <c r="K17" s="25">
        <v>82.304747000000006</v>
      </c>
      <c r="L17" s="20">
        <v>0</v>
      </c>
      <c r="M17" s="23">
        <v>100</v>
      </c>
      <c r="N17" s="23">
        <v>66.67</v>
      </c>
      <c r="O17" s="24">
        <v>33.33</v>
      </c>
      <c r="P17" s="25">
        <v>82.304747000000006</v>
      </c>
      <c r="Q17" s="25">
        <v>54.872574824899999</v>
      </c>
      <c r="R17" s="20">
        <v>27.43</v>
      </c>
      <c r="S17" s="21">
        <f>D17-E17</f>
        <v>5130000</v>
      </c>
      <c r="T17" s="19"/>
    </row>
    <row r="18" spans="1:2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1"/>
      <c r="B19" s="11"/>
      <c r="C19" s="11"/>
      <c r="D19" s="12">
        <f>SUM(D11:D17)</f>
        <v>18698800</v>
      </c>
      <c r="E19" s="12">
        <f>SUM(E11:E17)</f>
        <v>12668310</v>
      </c>
      <c r="F19" s="13">
        <f>SUM(F11:F17)</f>
        <v>1</v>
      </c>
      <c r="G19" s="17"/>
      <c r="H19" s="17"/>
      <c r="I19" s="17"/>
      <c r="J19" s="16">
        <f>SUM(J11:J17)</f>
        <v>100</v>
      </c>
      <c r="K19" s="16">
        <f>SUM(K11:K17)</f>
        <v>100</v>
      </c>
      <c r="L19" s="16">
        <f>J19-K19</f>
        <v>0</v>
      </c>
      <c r="M19" s="17"/>
      <c r="N19" s="17"/>
      <c r="O19" s="17"/>
      <c r="P19" s="16">
        <f>SUM(P11:P17)</f>
        <v>100</v>
      </c>
      <c r="Q19" s="16">
        <f>SUM(Q11:Q17)</f>
        <v>67.752095231599995</v>
      </c>
      <c r="R19" s="16">
        <f>P19-Q19</f>
        <v>32.247904768399998</v>
      </c>
      <c r="S19" s="12">
        <f>D19-E19</f>
        <v>6030490</v>
      </c>
      <c r="T19" s="17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72</v>
      </c>
      <c r="Q21" s="3"/>
      <c r="R21" s="3"/>
      <c r="S21" s="3"/>
      <c r="T21" s="3"/>
    </row>
    <row r="22" spans="1:20" x14ac:dyDescent="0.25">
      <c r="A22" s="3"/>
      <c r="B22" s="3"/>
      <c r="C22" s="3" t="s">
        <v>73</v>
      </c>
      <c r="D22" s="3"/>
      <c r="E22" s="3"/>
      <c r="F22" s="3"/>
      <c r="G22" s="3" t="s">
        <v>99</v>
      </c>
      <c r="H22" s="3"/>
      <c r="I22" s="3"/>
      <c r="J22" s="3"/>
      <c r="K22" s="3"/>
      <c r="L22" s="3"/>
      <c r="M22" s="3"/>
      <c r="N22" s="3"/>
      <c r="O22" s="3"/>
      <c r="P22" s="3" t="s">
        <v>100</v>
      </c>
      <c r="Q22" s="3"/>
      <c r="R22" s="3"/>
      <c r="S22" s="3"/>
      <c r="T22" s="3"/>
    </row>
    <row r="23" spans="1:20" x14ac:dyDescent="0.25">
      <c r="A23" s="3"/>
      <c r="B23" s="3"/>
      <c r="C23" s="3" t="s">
        <v>74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195</v>
      </c>
      <c r="Q23" s="3"/>
      <c r="R23" s="3"/>
      <c r="S23" s="3"/>
      <c r="T23" s="3"/>
    </row>
    <row r="27" spans="1:20" x14ac:dyDescent="0.25">
      <c r="A27" s="18"/>
      <c r="B27" s="18"/>
      <c r="C27" s="18" t="s">
        <v>75</v>
      </c>
      <c r="D27" s="18"/>
      <c r="E27" s="18"/>
      <c r="F27" s="18"/>
      <c r="G27" s="18" t="s">
        <v>75</v>
      </c>
      <c r="H27" s="18"/>
      <c r="I27" s="18"/>
      <c r="J27" s="18"/>
      <c r="K27" s="18"/>
      <c r="L27" s="18"/>
      <c r="M27" s="18"/>
      <c r="N27" s="18"/>
      <c r="O27" s="18"/>
      <c r="P27" s="18" t="s">
        <v>190</v>
      </c>
      <c r="Q27" s="18"/>
      <c r="R27" s="18"/>
      <c r="S27" s="18"/>
      <c r="T27" s="18"/>
    </row>
    <row r="28" spans="1:20" x14ac:dyDescent="0.25">
      <c r="A28" s="3"/>
      <c r="B28" s="3"/>
      <c r="C28" s="3" t="s">
        <v>76</v>
      </c>
      <c r="D28" s="3"/>
      <c r="E28" s="3"/>
      <c r="F28" s="3"/>
      <c r="G28" s="3" t="s">
        <v>76</v>
      </c>
      <c r="H28" s="3"/>
      <c r="I28" s="3"/>
      <c r="J28" s="3"/>
      <c r="K28" s="3"/>
      <c r="L28" s="3"/>
      <c r="M28" s="3"/>
      <c r="N28" s="3"/>
      <c r="O28" s="3"/>
      <c r="P28" s="3" t="s">
        <v>191</v>
      </c>
      <c r="Q28" s="3"/>
      <c r="R28" s="3"/>
      <c r="S28" s="3"/>
      <c r="T2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A38" sqref="A38:T3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59</v>
      </c>
      <c r="C11" s="19" t="s">
        <v>90</v>
      </c>
      <c r="D11" s="21">
        <v>920400</v>
      </c>
      <c r="E11" s="21">
        <v>504760</v>
      </c>
      <c r="F11" s="22">
        <v>4.9702599999999998E-3</v>
      </c>
      <c r="G11" s="23">
        <v>100</v>
      </c>
      <c r="H11" s="23">
        <v>100</v>
      </c>
      <c r="I11" s="24">
        <v>0</v>
      </c>
      <c r="J11" s="25">
        <v>0.49702600000000002</v>
      </c>
      <c r="K11" s="25">
        <v>0.49702600000000002</v>
      </c>
      <c r="L11" s="20">
        <v>0</v>
      </c>
      <c r="M11" s="23">
        <v>100</v>
      </c>
      <c r="N11" s="23">
        <v>54.84</v>
      </c>
      <c r="O11" s="24">
        <v>45.16</v>
      </c>
      <c r="P11" s="25">
        <v>0.49702600000000002</v>
      </c>
      <c r="Q11" s="25">
        <v>0.27256905840000001</v>
      </c>
      <c r="R11" s="20">
        <v>0.22</v>
      </c>
      <c r="S11" s="21">
        <f>D11-E11</f>
        <v>415640</v>
      </c>
      <c r="T11" s="19" t="s">
        <v>93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196</v>
      </c>
      <c r="C13" s="19" t="s">
        <v>92</v>
      </c>
      <c r="D13" s="21">
        <v>391500</v>
      </c>
      <c r="E13" s="21">
        <v>340000</v>
      </c>
      <c r="F13" s="22">
        <v>2.11414E-3</v>
      </c>
      <c r="G13" s="23">
        <v>100</v>
      </c>
      <c r="H13" s="23">
        <v>100</v>
      </c>
      <c r="I13" s="24">
        <v>0</v>
      </c>
      <c r="J13" s="25">
        <v>0.21141399999999999</v>
      </c>
      <c r="K13" s="25">
        <v>0.21141399999999999</v>
      </c>
      <c r="L13" s="20">
        <v>0</v>
      </c>
      <c r="M13" s="23">
        <v>100</v>
      </c>
      <c r="N13" s="23">
        <v>86.85</v>
      </c>
      <c r="O13" s="24">
        <v>13.15</v>
      </c>
      <c r="P13" s="25">
        <v>0.21141399999999999</v>
      </c>
      <c r="Q13" s="25">
        <v>0.183613059</v>
      </c>
      <c r="R13" s="20">
        <v>0.03</v>
      </c>
      <c r="S13" s="21">
        <f>D13-E13</f>
        <v>51500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100000</v>
      </c>
      <c r="E15" s="21">
        <v>100000</v>
      </c>
      <c r="F15" s="22">
        <v>5.4000999999999995E-4</v>
      </c>
      <c r="G15" s="23">
        <v>100</v>
      </c>
      <c r="H15" s="23">
        <v>100</v>
      </c>
      <c r="I15" s="24">
        <v>0</v>
      </c>
      <c r="J15" s="25">
        <v>5.4001E-2</v>
      </c>
      <c r="K15" s="25">
        <v>5.4001E-2</v>
      </c>
      <c r="L15" s="20">
        <v>0</v>
      </c>
      <c r="M15" s="23">
        <v>100</v>
      </c>
      <c r="N15" s="23">
        <v>100</v>
      </c>
      <c r="O15" s="24">
        <v>0</v>
      </c>
      <c r="P15" s="25">
        <v>5.4001E-2</v>
      </c>
      <c r="Q15" s="25">
        <v>5.4001E-2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1072000</v>
      </c>
      <c r="E17" s="21">
        <v>980000</v>
      </c>
      <c r="F17" s="22">
        <v>5.7889100000000004E-3</v>
      </c>
      <c r="G17" s="23">
        <v>100</v>
      </c>
      <c r="H17" s="23">
        <v>100</v>
      </c>
      <c r="I17" s="24">
        <v>0</v>
      </c>
      <c r="J17" s="25">
        <v>0.57889100000000004</v>
      </c>
      <c r="K17" s="25">
        <v>0.57889100000000004</v>
      </c>
      <c r="L17" s="20">
        <v>0</v>
      </c>
      <c r="M17" s="23">
        <v>100</v>
      </c>
      <c r="N17" s="23">
        <v>91.42</v>
      </c>
      <c r="O17" s="24">
        <v>8.58</v>
      </c>
      <c r="P17" s="25">
        <v>0.57889100000000004</v>
      </c>
      <c r="Q17" s="25">
        <v>0.52922215220000002</v>
      </c>
      <c r="R17" s="20">
        <v>0.05</v>
      </c>
      <c r="S17" s="21">
        <f>D17-E17</f>
        <v>92000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95</v>
      </c>
      <c r="D19" s="21">
        <v>104098800</v>
      </c>
      <c r="E19" s="21">
        <v>87249000</v>
      </c>
      <c r="F19" s="22">
        <v>0.56214443999999997</v>
      </c>
      <c r="G19" s="23">
        <v>83.79</v>
      </c>
      <c r="H19" s="23">
        <v>91.67</v>
      </c>
      <c r="I19" s="24">
        <v>7.88</v>
      </c>
      <c r="J19" s="25">
        <v>47.102082627599998</v>
      </c>
      <c r="K19" s="25">
        <v>51.531780814800001</v>
      </c>
      <c r="L19" s="20">
        <v>4.43</v>
      </c>
      <c r="M19" s="23">
        <v>83.79</v>
      </c>
      <c r="N19" s="23">
        <v>83.81</v>
      </c>
      <c r="O19" s="24">
        <v>0.02</v>
      </c>
      <c r="P19" s="25">
        <v>47.102082627599998</v>
      </c>
      <c r="Q19" s="25">
        <v>47.113325516400003</v>
      </c>
      <c r="R19" s="20">
        <v>0.01</v>
      </c>
      <c r="S19" s="21">
        <f>D19-E19</f>
        <v>16849800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197</v>
      </c>
      <c r="D21" s="21">
        <v>70000000</v>
      </c>
      <c r="E21" s="21">
        <v>63500000</v>
      </c>
      <c r="F21" s="22">
        <v>0.37800734000000002</v>
      </c>
      <c r="G21" s="23">
        <v>100</v>
      </c>
      <c r="H21" s="23">
        <v>100</v>
      </c>
      <c r="I21" s="24">
        <v>0</v>
      </c>
      <c r="J21" s="25">
        <v>37.800733999999999</v>
      </c>
      <c r="K21" s="25">
        <v>37.800733999999999</v>
      </c>
      <c r="L21" s="20">
        <v>0</v>
      </c>
      <c r="M21" s="23">
        <v>100</v>
      </c>
      <c r="N21" s="23">
        <v>90.71</v>
      </c>
      <c r="O21" s="24">
        <v>9.2899999999999991</v>
      </c>
      <c r="P21" s="25">
        <v>37.800733999999999</v>
      </c>
      <c r="Q21" s="25">
        <v>34.289045811400001</v>
      </c>
      <c r="R21" s="20">
        <v>3.51</v>
      </c>
      <c r="S21" s="21">
        <f>D21-E21</f>
        <v>6500000</v>
      </c>
      <c r="T21" s="19" t="s">
        <v>93</v>
      </c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96</v>
      </c>
      <c r="D23" s="21">
        <v>4312296</v>
      </c>
      <c r="E23" s="21">
        <v>3593580</v>
      </c>
      <c r="F23" s="22">
        <v>2.3286850000000001E-2</v>
      </c>
      <c r="G23" s="23">
        <v>83.3</v>
      </c>
      <c r="H23" s="23">
        <v>91.67</v>
      </c>
      <c r="I23" s="24">
        <v>8.3699999999999992</v>
      </c>
      <c r="J23" s="25">
        <v>1.9397946049999999</v>
      </c>
      <c r="K23" s="25">
        <v>2.1347055395000001</v>
      </c>
      <c r="L23" s="20">
        <v>0.19</v>
      </c>
      <c r="M23" s="23">
        <v>83.3</v>
      </c>
      <c r="N23" s="23">
        <v>83.33</v>
      </c>
      <c r="O23" s="24">
        <v>0.03</v>
      </c>
      <c r="P23" s="25">
        <v>1.9397946049999999</v>
      </c>
      <c r="Q23" s="25">
        <v>1.9404932104999999</v>
      </c>
      <c r="R23" s="20">
        <v>0</v>
      </c>
      <c r="S23" s="21">
        <f>D23-E23</f>
        <v>718716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97</v>
      </c>
      <c r="D25" s="21">
        <v>242640</v>
      </c>
      <c r="E25" s="21">
        <v>202200</v>
      </c>
      <c r="F25" s="22">
        <v>1.31028E-3</v>
      </c>
      <c r="G25" s="23">
        <v>83.3</v>
      </c>
      <c r="H25" s="23">
        <v>91.67</v>
      </c>
      <c r="I25" s="24">
        <v>8.3699999999999992</v>
      </c>
      <c r="J25" s="25">
        <v>0.109146324</v>
      </c>
      <c r="K25" s="25">
        <v>0.12011336760000001</v>
      </c>
      <c r="L25" s="20">
        <v>0.01</v>
      </c>
      <c r="M25" s="23">
        <v>83.3</v>
      </c>
      <c r="N25" s="23">
        <v>83.33</v>
      </c>
      <c r="O25" s="24">
        <v>0.03</v>
      </c>
      <c r="P25" s="25">
        <v>0.109146324</v>
      </c>
      <c r="Q25" s="25">
        <v>0.1091856324</v>
      </c>
      <c r="R25" s="20">
        <v>0</v>
      </c>
      <c r="S25" s="21">
        <f>D25-E25</f>
        <v>40440</v>
      </c>
      <c r="T25" s="19" t="s">
        <v>198</v>
      </c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38.25" x14ac:dyDescent="0.25">
      <c r="A27" s="19"/>
      <c r="B27" s="19"/>
      <c r="C27" s="19" t="s">
        <v>98</v>
      </c>
      <c r="D27" s="21">
        <v>4043952</v>
      </c>
      <c r="E27" s="21">
        <v>3369960</v>
      </c>
      <c r="F27" s="22">
        <v>2.1837760000000001E-2</v>
      </c>
      <c r="G27" s="23">
        <v>83.3</v>
      </c>
      <c r="H27" s="23">
        <v>91.67</v>
      </c>
      <c r="I27" s="24">
        <v>8.3699999999999992</v>
      </c>
      <c r="J27" s="25">
        <v>1.8190854080000001</v>
      </c>
      <c r="K27" s="25">
        <v>2.0018674592000001</v>
      </c>
      <c r="L27" s="20">
        <v>0.18</v>
      </c>
      <c r="M27" s="23">
        <v>83.3</v>
      </c>
      <c r="N27" s="23">
        <v>83.33</v>
      </c>
      <c r="O27" s="24">
        <v>0.03</v>
      </c>
      <c r="P27" s="25">
        <v>1.8190854080000001</v>
      </c>
      <c r="Q27" s="25">
        <v>1.8197405408</v>
      </c>
      <c r="R27" s="20">
        <v>0</v>
      </c>
      <c r="S27" s="21">
        <f>D27-E27</f>
        <v>673992</v>
      </c>
      <c r="T27" s="19"/>
    </row>
    <row r="28" spans="1:2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1"/>
      <c r="C29" s="11"/>
      <c r="D29" s="12">
        <f>SUM(D11:D27)</f>
        <v>185181588</v>
      </c>
      <c r="E29" s="12">
        <f>SUM(E11:E27)</f>
        <v>159839500</v>
      </c>
      <c r="F29" s="13">
        <f>SUM(F11:F27)</f>
        <v>0.99999998999999995</v>
      </c>
      <c r="G29" s="17"/>
      <c r="H29" s="17"/>
      <c r="I29" s="17"/>
      <c r="J29" s="16">
        <f>SUM(J11:J27)</f>
        <v>90.112174964600001</v>
      </c>
      <c r="K29" s="16">
        <f>SUM(K11:K27)</f>
        <v>94.930533181100003</v>
      </c>
      <c r="L29" s="16">
        <f>J29-K29</f>
        <v>-4.8183582165000001</v>
      </c>
      <c r="M29" s="17"/>
      <c r="N29" s="17"/>
      <c r="O29" s="17"/>
      <c r="P29" s="16">
        <f>SUM(P11:P27)</f>
        <v>90.112174964600001</v>
      </c>
      <c r="Q29" s="16">
        <f>SUM(Q11:Q27)</f>
        <v>86.311195981099999</v>
      </c>
      <c r="R29" s="16">
        <f>P29-Q29</f>
        <v>3.8009789834999999</v>
      </c>
      <c r="S29" s="12">
        <f>D29-E29</f>
        <v>25342088</v>
      </c>
      <c r="T29" s="17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72</v>
      </c>
      <c r="Q31" s="3"/>
      <c r="R31" s="3"/>
      <c r="S31" s="3"/>
      <c r="T31" s="3"/>
    </row>
    <row r="32" spans="1:20" x14ac:dyDescent="0.25">
      <c r="A32" s="3"/>
      <c r="B32" s="3"/>
      <c r="C32" s="3" t="s">
        <v>73</v>
      </c>
      <c r="D32" s="3"/>
      <c r="E32" s="3"/>
      <c r="F32" s="3"/>
      <c r="G32" s="3" t="s">
        <v>99</v>
      </c>
      <c r="H32" s="3"/>
      <c r="I32" s="3"/>
      <c r="J32" s="3"/>
      <c r="K32" s="3"/>
      <c r="L32" s="3"/>
      <c r="M32" s="3"/>
      <c r="N32" s="3"/>
      <c r="O32" s="3"/>
      <c r="P32" s="3" t="s">
        <v>100</v>
      </c>
      <c r="Q32" s="3"/>
      <c r="R32" s="3"/>
      <c r="S32" s="3"/>
      <c r="T32" s="3"/>
    </row>
    <row r="33" spans="1:20" x14ac:dyDescent="0.25">
      <c r="A33" s="3"/>
      <c r="B33" s="3"/>
      <c r="C33" s="3" t="s">
        <v>74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199</v>
      </c>
      <c r="Q33" s="3"/>
      <c r="R33" s="3"/>
      <c r="S33" s="3"/>
      <c r="T33" s="3"/>
    </row>
    <row r="37" spans="1:20" x14ac:dyDescent="0.25">
      <c r="A37" s="18"/>
      <c r="B37" s="18"/>
      <c r="C37" s="18" t="s">
        <v>75</v>
      </c>
      <c r="D37" s="18"/>
      <c r="E37" s="18"/>
      <c r="F37" s="18"/>
      <c r="G37" s="18" t="s">
        <v>75</v>
      </c>
      <c r="H37" s="18"/>
      <c r="I37" s="18"/>
      <c r="J37" s="18"/>
      <c r="K37" s="18"/>
      <c r="L37" s="18"/>
      <c r="M37" s="18"/>
      <c r="N37" s="18"/>
      <c r="O37" s="18"/>
      <c r="P37" s="18" t="s">
        <v>190</v>
      </c>
      <c r="Q37" s="18"/>
      <c r="R37" s="18"/>
      <c r="S37" s="18"/>
      <c r="T37" s="18"/>
    </row>
    <row r="38" spans="1:20" x14ac:dyDescent="0.25">
      <c r="A38" s="3"/>
      <c r="B38" s="3"/>
      <c r="C38" s="3" t="s">
        <v>76</v>
      </c>
      <c r="D38" s="3"/>
      <c r="E38" s="3"/>
      <c r="F38" s="3"/>
      <c r="G38" s="3" t="s">
        <v>76</v>
      </c>
      <c r="H38" s="3"/>
      <c r="I38" s="3"/>
      <c r="J38" s="3"/>
      <c r="K38" s="3"/>
      <c r="L38" s="3"/>
      <c r="M38" s="3"/>
      <c r="N38" s="3"/>
      <c r="O38" s="3"/>
      <c r="P38" s="3" t="s">
        <v>191</v>
      </c>
      <c r="Q38" s="3"/>
      <c r="R38" s="3"/>
      <c r="S38" s="3"/>
      <c r="T3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59</v>
      </c>
      <c r="C11" s="19" t="s">
        <v>90</v>
      </c>
      <c r="D11" s="21">
        <v>899300</v>
      </c>
      <c r="E11" s="21">
        <v>605750</v>
      </c>
      <c r="F11" s="22">
        <v>5.2625900000000001E-3</v>
      </c>
      <c r="G11" s="23">
        <v>100</v>
      </c>
      <c r="H11" s="23">
        <v>100</v>
      </c>
      <c r="I11" s="24">
        <v>0</v>
      </c>
      <c r="J11" s="25">
        <v>0.52625900000000003</v>
      </c>
      <c r="K11" s="25">
        <v>0.52625900000000003</v>
      </c>
      <c r="L11" s="20">
        <v>0</v>
      </c>
      <c r="M11" s="23">
        <v>100</v>
      </c>
      <c r="N11" s="23">
        <v>67.36</v>
      </c>
      <c r="O11" s="24">
        <v>32.64</v>
      </c>
      <c r="P11" s="25">
        <v>0.52625900000000003</v>
      </c>
      <c r="Q11" s="25">
        <v>0.35448806240000003</v>
      </c>
      <c r="R11" s="20">
        <v>0.17</v>
      </c>
      <c r="S11" s="21">
        <f>D11-E11</f>
        <v>293550</v>
      </c>
      <c r="T11" s="19" t="s">
        <v>200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201</v>
      </c>
      <c r="C13" s="19" t="s">
        <v>92</v>
      </c>
      <c r="D13" s="21">
        <v>704700</v>
      </c>
      <c r="E13" s="21">
        <v>612000</v>
      </c>
      <c r="F13" s="22">
        <v>4.1238100000000003E-3</v>
      </c>
      <c r="G13" s="23">
        <v>100</v>
      </c>
      <c r="H13" s="23">
        <v>100</v>
      </c>
      <c r="I13" s="24">
        <v>0</v>
      </c>
      <c r="J13" s="25">
        <v>0.412381</v>
      </c>
      <c r="K13" s="25">
        <v>0.412381</v>
      </c>
      <c r="L13" s="20">
        <v>0</v>
      </c>
      <c r="M13" s="23">
        <v>100</v>
      </c>
      <c r="N13" s="23">
        <v>86.85</v>
      </c>
      <c r="O13" s="24">
        <v>13.15</v>
      </c>
      <c r="P13" s="25">
        <v>0.412381</v>
      </c>
      <c r="Q13" s="25">
        <v>0.35815289849999998</v>
      </c>
      <c r="R13" s="20">
        <v>0.05</v>
      </c>
      <c r="S13" s="21">
        <f>D13-E13</f>
        <v>92700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778000</v>
      </c>
      <c r="E15" s="21">
        <v>778000</v>
      </c>
      <c r="F15" s="22">
        <v>4.5527500000000004E-3</v>
      </c>
      <c r="G15" s="23">
        <v>100</v>
      </c>
      <c r="H15" s="23">
        <v>100</v>
      </c>
      <c r="I15" s="24">
        <v>0</v>
      </c>
      <c r="J15" s="25">
        <v>0.45527499999999999</v>
      </c>
      <c r="K15" s="25">
        <v>0.45527499999999999</v>
      </c>
      <c r="L15" s="20">
        <v>0</v>
      </c>
      <c r="M15" s="23">
        <v>100</v>
      </c>
      <c r="N15" s="23">
        <v>100</v>
      </c>
      <c r="O15" s="24">
        <v>0</v>
      </c>
      <c r="P15" s="25">
        <v>0.45527499999999999</v>
      </c>
      <c r="Q15" s="25">
        <v>0.45527499999999999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95</v>
      </c>
      <c r="D17" s="21">
        <v>138798400</v>
      </c>
      <c r="E17" s="21">
        <v>116332000</v>
      </c>
      <c r="F17" s="22">
        <v>0.81223000999999995</v>
      </c>
      <c r="G17" s="23">
        <v>83.79</v>
      </c>
      <c r="H17" s="23">
        <v>91.67</v>
      </c>
      <c r="I17" s="24">
        <v>7.88</v>
      </c>
      <c r="J17" s="25">
        <v>68.056752537899996</v>
      </c>
      <c r="K17" s="25">
        <v>74.457125016700004</v>
      </c>
      <c r="L17" s="20">
        <v>6.4</v>
      </c>
      <c r="M17" s="23">
        <v>83.79</v>
      </c>
      <c r="N17" s="23">
        <v>83.81</v>
      </c>
      <c r="O17" s="24">
        <v>0.02</v>
      </c>
      <c r="P17" s="25">
        <v>68.056752537899996</v>
      </c>
      <c r="Q17" s="25">
        <v>68.072997138100007</v>
      </c>
      <c r="R17" s="20">
        <v>0.02</v>
      </c>
      <c r="S17" s="21">
        <f>D17-E17</f>
        <v>22466400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38.25" x14ac:dyDescent="0.25">
      <c r="A19" s="19"/>
      <c r="B19" s="19"/>
      <c r="C19" s="19" t="s">
        <v>96</v>
      </c>
      <c r="D19" s="21">
        <v>5749728</v>
      </c>
      <c r="E19" s="21">
        <v>4791440</v>
      </c>
      <c r="F19" s="22">
        <v>3.364665E-2</v>
      </c>
      <c r="G19" s="23">
        <v>83.3</v>
      </c>
      <c r="H19" s="23">
        <v>91.67</v>
      </c>
      <c r="I19" s="24">
        <v>8.3699999999999992</v>
      </c>
      <c r="J19" s="25">
        <v>2.802765945</v>
      </c>
      <c r="K19" s="25">
        <v>3.0843884054999999</v>
      </c>
      <c r="L19" s="20">
        <v>0.28000000000000003</v>
      </c>
      <c r="M19" s="23">
        <v>83.3</v>
      </c>
      <c r="N19" s="23">
        <v>83.33</v>
      </c>
      <c r="O19" s="24">
        <v>0.03</v>
      </c>
      <c r="P19" s="25">
        <v>2.802765945</v>
      </c>
      <c r="Q19" s="25">
        <v>2.8037753445</v>
      </c>
      <c r="R19" s="20">
        <v>0</v>
      </c>
      <c r="S19" s="21">
        <f>D19-E19</f>
        <v>958288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97</v>
      </c>
      <c r="D21" s="21">
        <v>323520</v>
      </c>
      <c r="E21" s="21">
        <v>269600</v>
      </c>
      <c r="F21" s="22">
        <v>1.8932E-3</v>
      </c>
      <c r="G21" s="23">
        <v>83.3</v>
      </c>
      <c r="H21" s="23">
        <v>91.67</v>
      </c>
      <c r="I21" s="24">
        <v>8.3699999999999992</v>
      </c>
      <c r="J21" s="25">
        <v>0.15770355999999999</v>
      </c>
      <c r="K21" s="25">
        <v>0.173549644</v>
      </c>
      <c r="L21" s="20">
        <v>0.02</v>
      </c>
      <c r="M21" s="23">
        <v>83.3</v>
      </c>
      <c r="N21" s="23">
        <v>83.33</v>
      </c>
      <c r="O21" s="24">
        <v>0.03</v>
      </c>
      <c r="P21" s="25">
        <v>0.15770355999999999</v>
      </c>
      <c r="Q21" s="25">
        <v>0.15776035599999999</v>
      </c>
      <c r="R21" s="20">
        <v>0</v>
      </c>
      <c r="S21" s="21">
        <f>D21-E21</f>
        <v>53920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98</v>
      </c>
      <c r="D23" s="21">
        <v>5391936</v>
      </c>
      <c r="E23" s="21">
        <v>4493280</v>
      </c>
      <c r="F23" s="22">
        <v>3.1552900000000002E-2</v>
      </c>
      <c r="G23" s="23">
        <v>83.3</v>
      </c>
      <c r="H23" s="23">
        <v>91.67</v>
      </c>
      <c r="I23" s="24">
        <v>8.3699999999999992</v>
      </c>
      <c r="J23" s="25">
        <v>2.6283565699999998</v>
      </c>
      <c r="K23" s="25">
        <v>2.8924543429999998</v>
      </c>
      <c r="L23" s="20">
        <v>0.26</v>
      </c>
      <c r="M23" s="23">
        <v>83.3</v>
      </c>
      <c r="N23" s="23">
        <v>83.33</v>
      </c>
      <c r="O23" s="24">
        <v>0.03</v>
      </c>
      <c r="P23" s="25">
        <v>2.6283565699999998</v>
      </c>
      <c r="Q23" s="25">
        <v>2.6293031569999998</v>
      </c>
      <c r="R23" s="20">
        <v>0</v>
      </c>
      <c r="S23" s="21">
        <f>D23-E23</f>
        <v>898656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5.5" x14ac:dyDescent="0.25">
      <c r="A25" s="19"/>
      <c r="B25" s="19"/>
      <c r="C25" s="19" t="s">
        <v>177</v>
      </c>
      <c r="D25" s="21">
        <v>18240000</v>
      </c>
      <c r="E25" s="21">
        <v>9880000</v>
      </c>
      <c r="F25" s="22">
        <v>0.10673808999999999</v>
      </c>
      <c r="G25" s="23">
        <v>100</v>
      </c>
      <c r="H25" s="23">
        <v>100</v>
      </c>
      <c r="I25" s="24">
        <v>0</v>
      </c>
      <c r="J25" s="25">
        <v>10.673809</v>
      </c>
      <c r="K25" s="25">
        <v>10.673809</v>
      </c>
      <c r="L25" s="20">
        <v>0</v>
      </c>
      <c r="M25" s="23">
        <v>100</v>
      </c>
      <c r="N25" s="23">
        <v>54.17</v>
      </c>
      <c r="O25" s="24">
        <v>45.83</v>
      </c>
      <c r="P25" s="25">
        <v>10.673809</v>
      </c>
      <c r="Q25" s="25">
        <v>5.7820023352999996</v>
      </c>
      <c r="R25" s="20">
        <v>4.8899999999999997</v>
      </c>
      <c r="S25" s="21">
        <f>D25-E25</f>
        <v>8360000</v>
      </c>
      <c r="T25" s="19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170885584</v>
      </c>
      <c r="E27" s="12">
        <f>SUM(E11:E25)</f>
        <v>137762070</v>
      </c>
      <c r="F27" s="13">
        <f>SUM(F11:F25)</f>
        <v>1</v>
      </c>
      <c r="G27" s="17"/>
      <c r="H27" s="17"/>
      <c r="I27" s="17"/>
      <c r="J27" s="16">
        <f>SUM(J11:J25)</f>
        <v>85.713302612899994</v>
      </c>
      <c r="K27" s="16">
        <f>SUM(K11:K25)</f>
        <v>92.675241409199998</v>
      </c>
      <c r="L27" s="16">
        <f>J27-K27</f>
        <v>-6.9619387963000001</v>
      </c>
      <c r="M27" s="17"/>
      <c r="N27" s="17"/>
      <c r="O27" s="17"/>
      <c r="P27" s="16">
        <f>SUM(P11:P25)</f>
        <v>85.713302612899994</v>
      </c>
      <c r="Q27" s="16">
        <f>SUM(Q11:Q25)</f>
        <v>80.613754291800007</v>
      </c>
      <c r="R27" s="16">
        <f>P27-Q27</f>
        <v>5.0995483211000003</v>
      </c>
      <c r="S27" s="12">
        <f>D27-E27</f>
        <v>33123514</v>
      </c>
      <c r="T27" s="17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72</v>
      </c>
      <c r="Q29" s="3"/>
      <c r="R29" s="3"/>
      <c r="S29" s="3"/>
      <c r="T29" s="3"/>
    </row>
    <row r="30" spans="1:20" x14ac:dyDescent="0.25">
      <c r="A30" s="3"/>
      <c r="B30" s="3"/>
      <c r="C30" s="3" t="s">
        <v>73</v>
      </c>
      <c r="D30" s="3"/>
      <c r="E30" s="3"/>
      <c r="F30" s="3"/>
      <c r="G30" s="3" t="s">
        <v>99</v>
      </c>
      <c r="H30" s="3"/>
      <c r="I30" s="3"/>
      <c r="J30" s="3"/>
      <c r="K30" s="3"/>
      <c r="L30" s="3"/>
      <c r="M30" s="3"/>
      <c r="N30" s="3"/>
      <c r="O30" s="3"/>
      <c r="P30" s="3" t="s">
        <v>100</v>
      </c>
      <c r="Q30" s="3"/>
      <c r="R30" s="3"/>
      <c r="S30" s="3"/>
      <c r="T30" s="3"/>
    </row>
    <row r="31" spans="1:20" x14ac:dyDescent="0.25">
      <c r="A31" s="3"/>
      <c r="B31" s="3"/>
      <c r="C31" s="3" t="s">
        <v>74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202</v>
      </c>
      <c r="Q31" s="3"/>
      <c r="R31" s="3"/>
      <c r="S31" s="3"/>
      <c r="T31" s="3"/>
    </row>
    <row r="35" spans="1:20" x14ac:dyDescent="0.25">
      <c r="A35" s="18"/>
      <c r="B35" s="18"/>
      <c r="C35" s="18" t="s">
        <v>75</v>
      </c>
      <c r="D35" s="18"/>
      <c r="E35" s="18"/>
      <c r="F35" s="18"/>
      <c r="G35" s="18" t="s">
        <v>75</v>
      </c>
      <c r="H35" s="18"/>
      <c r="I35" s="18"/>
      <c r="J35" s="18"/>
      <c r="K35" s="18"/>
      <c r="L35" s="18"/>
      <c r="M35" s="18"/>
      <c r="N35" s="18"/>
      <c r="O35" s="18"/>
      <c r="P35" s="18" t="s">
        <v>190</v>
      </c>
      <c r="Q35" s="18"/>
      <c r="R35" s="18"/>
      <c r="S35" s="18"/>
      <c r="T35" s="18"/>
    </row>
    <row r="36" spans="1:20" x14ac:dyDescent="0.25">
      <c r="A36" s="3"/>
      <c r="B36" s="3"/>
      <c r="C36" s="3" t="s">
        <v>76</v>
      </c>
      <c r="D36" s="3"/>
      <c r="E36" s="3"/>
      <c r="F36" s="3"/>
      <c r="G36" s="3" t="s">
        <v>76</v>
      </c>
      <c r="H36" s="3"/>
      <c r="I36" s="3"/>
      <c r="J36" s="3"/>
      <c r="K36" s="3"/>
      <c r="L36" s="3"/>
      <c r="M36" s="3"/>
      <c r="N36" s="3"/>
      <c r="O36" s="3"/>
      <c r="P36" s="3" t="s">
        <v>191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A42" sqref="A42:T4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59</v>
      </c>
      <c r="C11" s="19" t="s">
        <v>90</v>
      </c>
      <c r="D11" s="21">
        <v>1005200</v>
      </c>
      <c r="E11" s="21">
        <v>717500</v>
      </c>
      <c r="F11" s="22">
        <v>5.0178100000000002E-3</v>
      </c>
      <c r="G11" s="23">
        <v>100</v>
      </c>
      <c r="H11" s="23">
        <v>100</v>
      </c>
      <c r="I11" s="24">
        <v>0</v>
      </c>
      <c r="J11" s="25">
        <v>0.50178100000000003</v>
      </c>
      <c r="K11" s="25">
        <v>0.50178100000000003</v>
      </c>
      <c r="L11" s="20">
        <v>0</v>
      </c>
      <c r="M11" s="23">
        <v>100</v>
      </c>
      <c r="N11" s="23">
        <v>71.38</v>
      </c>
      <c r="O11" s="24">
        <v>28.62</v>
      </c>
      <c r="P11" s="25">
        <v>0.50178100000000003</v>
      </c>
      <c r="Q11" s="25">
        <v>0.35817127780000002</v>
      </c>
      <c r="R11" s="20">
        <v>0.14000000000000001</v>
      </c>
      <c r="S11" s="21">
        <f>D11-E11</f>
        <v>287700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203</v>
      </c>
      <c r="C13" s="19" t="s">
        <v>92</v>
      </c>
      <c r="D13" s="21">
        <v>626400</v>
      </c>
      <c r="E13" s="21">
        <v>544000</v>
      </c>
      <c r="F13" s="22">
        <v>3.1269000000000002E-3</v>
      </c>
      <c r="G13" s="23">
        <v>100</v>
      </c>
      <c r="H13" s="23">
        <v>100</v>
      </c>
      <c r="I13" s="24">
        <v>0</v>
      </c>
      <c r="J13" s="25">
        <v>0.31269000000000002</v>
      </c>
      <c r="K13" s="25">
        <v>0.31269000000000002</v>
      </c>
      <c r="L13" s="20">
        <v>0</v>
      </c>
      <c r="M13" s="23">
        <v>100</v>
      </c>
      <c r="N13" s="23">
        <v>86.85</v>
      </c>
      <c r="O13" s="24">
        <v>13.15</v>
      </c>
      <c r="P13" s="25">
        <v>0.31269000000000002</v>
      </c>
      <c r="Q13" s="25">
        <v>0.27157126500000001</v>
      </c>
      <c r="R13" s="20">
        <v>0.04</v>
      </c>
      <c r="S13" s="21">
        <f>D13-E13</f>
        <v>82400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200000</v>
      </c>
      <c r="E15" s="21">
        <v>200000</v>
      </c>
      <c r="F15" s="22">
        <v>9.9836999999999994E-4</v>
      </c>
      <c r="G15" s="23">
        <v>100</v>
      </c>
      <c r="H15" s="23">
        <v>100</v>
      </c>
      <c r="I15" s="24">
        <v>0</v>
      </c>
      <c r="J15" s="25">
        <v>9.9836999999999995E-2</v>
      </c>
      <c r="K15" s="25">
        <v>9.9836999999999995E-2</v>
      </c>
      <c r="L15" s="20">
        <v>0</v>
      </c>
      <c r="M15" s="23">
        <v>100</v>
      </c>
      <c r="N15" s="23">
        <v>100</v>
      </c>
      <c r="O15" s="24">
        <v>0</v>
      </c>
      <c r="P15" s="25">
        <v>9.9836999999999995E-2</v>
      </c>
      <c r="Q15" s="25">
        <v>9.9836999999999995E-2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2123000</v>
      </c>
      <c r="E17" s="21">
        <v>1880000</v>
      </c>
      <c r="F17" s="22">
        <v>1.05977E-2</v>
      </c>
      <c r="G17" s="23">
        <v>100</v>
      </c>
      <c r="H17" s="23">
        <v>100</v>
      </c>
      <c r="I17" s="24">
        <v>0</v>
      </c>
      <c r="J17" s="25">
        <v>1.0597700000000001</v>
      </c>
      <c r="K17" s="25">
        <v>1.0597700000000001</v>
      </c>
      <c r="L17" s="20">
        <v>0</v>
      </c>
      <c r="M17" s="23">
        <v>100</v>
      </c>
      <c r="N17" s="23">
        <v>88.55</v>
      </c>
      <c r="O17" s="24">
        <v>11.45</v>
      </c>
      <c r="P17" s="25">
        <v>1.0597700000000001</v>
      </c>
      <c r="Q17" s="25">
        <v>0.93842633499999994</v>
      </c>
      <c r="R17" s="20">
        <v>0.12</v>
      </c>
      <c r="S17" s="21">
        <f>D17-E17</f>
        <v>243000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51" x14ac:dyDescent="0.25">
      <c r="A19" s="19"/>
      <c r="B19" s="19"/>
      <c r="C19" s="19" t="s">
        <v>133</v>
      </c>
      <c r="D19" s="21">
        <v>5000000</v>
      </c>
      <c r="E19" s="21">
        <v>4795000</v>
      </c>
      <c r="F19" s="22">
        <v>2.4959269999999999E-2</v>
      </c>
      <c r="G19" s="23">
        <v>100</v>
      </c>
      <c r="H19" s="23">
        <v>100</v>
      </c>
      <c r="I19" s="24">
        <v>0</v>
      </c>
      <c r="J19" s="25">
        <v>2.495927</v>
      </c>
      <c r="K19" s="25">
        <v>2.495927</v>
      </c>
      <c r="L19" s="20">
        <v>0</v>
      </c>
      <c r="M19" s="23">
        <v>100</v>
      </c>
      <c r="N19" s="23">
        <v>95.9</v>
      </c>
      <c r="O19" s="24">
        <v>4.0999999999999996</v>
      </c>
      <c r="P19" s="25">
        <v>2.495927</v>
      </c>
      <c r="Q19" s="25">
        <v>2.3935939930000001</v>
      </c>
      <c r="R19" s="20">
        <v>0.1</v>
      </c>
      <c r="S19" s="21">
        <f>D19-E19</f>
        <v>205000</v>
      </c>
      <c r="T19" s="19" t="s">
        <v>93</v>
      </c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95</v>
      </c>
      <c r="D21" s="21">
        <v>69399200</v>
      </c>
      <c r="E21" s="21">
        <v>58166000</v>
      </c>
      <c r="F21" s="22">
        <v>0.34643064000000001</v>
      </c>
      <c r="G21" s="23">
        <v>83.79</v>
      </c>
      <c r="H21" s="23">
        <v>75.72</v>
      </c>
      <c r="I21" s="24">
        <v>8.07</v>
      </c>
      <c r="J21" s="25">
        <v>29.027423325600001</v>
      </c>
      <c r="K21" s="25">
        <v>26.231728060799998</v>
      </c>
      <c r="L21" s="20">
        <v>2.8</v>
      </c>
      <c r="M21" s="23">
        <v>83.79</v>
      </c>
      <c r="N21" s="23">
        <v>83.81</v>
      </c>
      <c r="O21" s="24">
        <v>0.02</v>
      </c>
      <c r="P21" s="25">
        <v>29.027423325600001</v>
      </c>
      <c r="Q21" s="25">
        <v>29.0343519384</v>
      </c>
      <c r="R21" s="20">
        <v>0.01</v>
      </c>
      <c r="S21" s="21">
        <f>D21-E21</f>
        <v>11233200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197</v>
      </c>
      <c r="D23" s="21">
        <v>98000000</v>
      </c>
      <c r="E23" s="21">
        <v>96000000</v>
      </c>
      <c r="F23" s="22">
        <v>0.48920163999999999</v>
      </c>
      <c r="G23" s="23">
        <v>100</v>
      </c>
      <c r="H23" s="23">
        <v>100</v>
      </c>
      <c r="I23" s="24">
        <v>0</v>
      </c>
      <c r="J23" s="25">
        <v>48.920164</v>
      </c>
      <c r="K23" s="25">
        <v>48.920164</v>
      </c>
      <c r="L23" s="20">
        <v>0</v>
      </c>
      <c r="M23" s="23">
        <v>100</v>
      </c>
      <c r="N23" s="23">
        <v>97.96</v>
      </c>
      <c r="O23" s="24">
        <v>2.04</v>
      </c>
      <c r="P23" s="25">
        <v>48.920164</v>
      </c>
      <c r="Q23" s="25">
        <v>47.9221926544</v>
      </c>
      <c r="R23" s="20">
        <v>1</v>
      </c>
      <c r="S23" s="21">
        <f>D23-E23</f>
        <v>2000000</v>
      </c>
      <c r="T23" s="19" t="s">
        <v>93</v>
      </c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96</v>
      </c>
      <c r="D25" s="21">
        <v>2874864</v>
      </c>
      <c r="E25" s="21">
        <v>2395720</v>
      </c>
      <c r="F25" s="22">
        <v>1.43509E-2</v>
      </c>
      <c r="G25" s="23">
        <v>83.3</v>
      </c>
      <c r="H25" s="23">
        <v>75</v>
      </c>
      <c r="I25" s="24">
        <v>8.3000000000000007</v>
      </c>
      <c r="J25" s="25">
        <v>1.19542997</v>
      </c>
      <c r="K25" s="25">
        <v>1.0763175</v>
      </c>
      <c r="L25" s="20">
        <v>0.12</v>
      </c>
      <c r="M25" s="23">
        <v>83.3</v>
      </c>
      <c r="N25" s="23">
        <v>83.33</v>
      </c>
      <c r="O25" s="24">
        <v>0.03</v>
      </c>
      <c r="P25" s="25">
        <v>1.19542997</v>
      </c>
      <c r="Q25" s="25">
        <v>1.195860497</v>
      </c>
      <c r="R25" s="20">
        <v>0</v>
      </c>
      <c r="S25" s="21">
        <f>D25-E25</f>
        <v>479144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38.25" x14ac:dyDescent="0.25">
      <c r="A27" s="19"/>
      <c r="B27" s="19"/>
      <c r="C27" s="19" t="s">
        <v>97</v>
      </c>
      <c r="D27" s="21">
        <v>161760</v>
      </c>
      <c r="E27" s="21">
        <v>134800</v>
      </c>
      <c r="F27" s="22">
        <v>8.0747999999999996E-4</v>
      </c>
      <c r="G27" s="23">
        <v>83.3</v>
      </c>
      <c r="H27" s="23">
        <v>75</v>
      </c>
      <c r="I27" s="24">
        <v>8.3000000000000007</v>
      </c>
      <c r="J27" s="25">
        <v>6.7263084000000001E-2</v>
      </c>
      <c r="K27" s="25">
        <v>6.0560999999999997E-2</v>
      </c>
      <c r="L27" s="20">
        <v>0.01</v>
      </c>
      <c r="M27" s="23">
        <v>83.3</v>
      </c>
      <c r="N27" s="23">
        <v>83.33</v>
      </c>
      <c r="O27" s="24">
        <v>0.03</v>
      </c>
      <c r="P27" s="25">
        <v>6.7263084000000001E-2</v>
      </c>
      <c r="Q27" s="25">
        <v>6.7287308399999995E-2</v>
      </c>
      <c r="R27" s="20">
        <v>0</v>
      </c>
      <c r="S27" s="21">
        <f>D27-E27</f>
        <v>26960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38.25" x14ac:dyDescent="0.25">
      <c r="A29" s="19"/>
      <c r="B29" s="19"/>
      <c r="C29" s="19" t="s">
        <v>98</v>
      </c>
      <c r="D29" s="21">
        <v>2695968</v>
      </c>
      <c r="E29" s="21">
        <v>2246640</v>
      </c>
      <c r="F29" s="22">
        <v>1.345788E-2</v>
      </c>
      <c r="G29" s="23">
        <v>83.3</v>
      </c>
      <c r="H29" s="23">
        <v>75</v>
      </c>
      <c r="I29" s="24">
        <v>8.3000000000000007</v>
      </c>
      <c r="J29" s="25">
        <v>1.1210414040000001</v>
      </c>
      <c r="K29" s="25">
        <v>1.009341</v>
      </c>
      <c r="L29" s="20">
        <v>0.11</v>
      </c>
      <c r="M29" s="23">
        <v>83.3</v>
      </c>
      <c r="N29" s="23">
        <v>83.33</v>
      </c>
      <c r="O29" s="24">
        <v>0.03</v>
      </c>
      <c r="P29" s="25">
        <v>1.1210414040000001</v>
      </c>
      <c r="Q29" s="25">
        <v>1.1214451404000001</v>
      </c>
      <c r="R29" s="20">
        <v>0</v>
      </c>
      <c r="S29" s="21">
        <f>D29-E29</f>
        <v>449328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5.5" x14ac:dyDescent="0.25">
      <c r="A31" s="19"/>
      <c r="B31" s="19"/>
      <c r="C31" s="19" t="s">
        <v>177</v>
      </c>
      <c r="D31" s="21">
        <v>18240000</v>
      </c>
      <c r="E31" s="21">
        <v>18240000</v>
      </c>
      <c r="F31" s="22">
        <v>9.1051409999999999E-2</v>
      </c>
      <c r="G31" s="23">
        <v>100</v>
      </c>
      <c r="H31" s="23">
        <v>100</v>
      </c>
      <c r="I31" s="24">
        <v>0</v>
      </c>
      <c r="J31" s="25">
        <v>9.1051409999999997</v>
      </c>
      <c r="K31" s="25">
        <v>9.1051409999999997</v>
      </c>
      <c r="L31" s="20">
        <v>0</v>
      </c>
      <c r="M31" s="23">
        <v>100</v>
      </c>
      <c r="N31" s="23">
        <v>100</v>
      </c>
      <c r="O31" s="24">
        <v>0</v>
      </c>
      <c r="P31" s="25">
        <v>9.1051409999999997</v>
      </c>
      <c r="Q31" s="25">
        <v>9.1051409999999997</v>
      </c>
      <c r="R31" s="20">
        <v>0</v>
      </c>
      <c r="S31" s="21">
        <f>D31-E31</f>
        <v>0</v>
      </c>
      <c r="T31" s="19"/>
    </row>
    <row r="32" spans="1:20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1"/>
      <c r="B33" s="11"/>
      <c r="C33" s="11"/>
      <c r="D33" s="12">
        <f>SUM(D11:D31)</f>
        <v>200326392</v>
      </c>
      <c r="E33" s="12">
        <f>SUM(E11:E31)</f>
        <v>185319660</v>
      </c>
      <c r="F33" s="13">
        <f>SUM(F11:F31)</f>
        <v>1</v>
      </c>
      <c r="G33" s="17"/>
      <c r="H33" s="17"/>
      <c r="I33" s="17"/>
      <c r="J33" s="16">
        <f>SUM(J11:J31)</f>
        <v>93.906467783599993</v>
      </c>
      <c r="K33" s="16">
        <f>SUM(K11:K31)</f>
        <v>90.873257560799999</v>
      </c>
      <c r="L33" s="16">
        <f>J33-K33</f>
        <v>3.0332102228000002</v>
      </c>
      <c r="M33" s="17"/>
      <c r="N33" s="17"/>
      <c r="O33" s="17"/>
      <c r="P33" s="16">
        <f>SUM(P11:P31)</f>
        <v>93.906467783599993</v>
      </c>
      <c r="Q33" s="16">
        <f>SUM(Q11:Q31)</f>
        <v>92.507878409400007</v>
      </c>
      <c r="R33" s="16">
        <f>P33-Q33</f>
        <v>1.3985893742</v>
      </c>
      <c r="S33" s="12">
        <f>D33-E33</f>
        <v>15006732</v>
      </c>
      <c r="T33" s="17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72</v>
      </c>
      <c r="Q35" s="3"/>
      <c r="R35" s="3"/>
      <c r="S35" s="3"/>
      <c r="T35" s="3"/>
    </row>
    <row r="36" spans="1:20" x14ac:dyDescent="0.25">
      <c r="A36" s="3"/>
      <c r="B36" s="3"/>
      <c r="C36" s="3" t="s">
        <v>73</v>
      </c>
      <c r="D36" s="3"/>
      <c r="E36" s="3"/>
      <c r="F36" s="3"/>
      <c r="G36" s="3" t="s">
        <v>99</v>
      </c>
      <c r="H36" s="3"/>
      <c r="I36" s="3"/>
      <c r="J36" s="3"/>
      <c r="K36" s="3"/>
      <c r="L36" s="3"/>
      <c r="M36" s="3"/>
      <c r="N36" s="3"/>
      <c r="O36" s="3"/>
      <c r="P36" s="3" t="s">
        <v>100</v>
      </c>
      <c r="Q36" s="3"/>
      <c r="R36" s="3"/>
      <c r="S36" s="3"/>
      <c r="T36" s="3"/>
    </row>
    <row r="37" spans="1:20" x14ac:dyDescent="0.25">
      <c r="A37" s="3"/>
      <c r="B37" s="3"/>
      <c r="C37" s="3" t="s">
        <v>74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204</v>
      </c>
      <c r="Q37" s="3"/>
      <c r="R37" s="3"/>
      <c r="S37" s="3"/>
      <c r="T37" s="3"/>
    </row>
    <row r="41" spans="1:20" x14ac:dyDescent="0.25">
      <c r="A41" s="18"/>
      <c r="B41" s="18"/>
      <c r="C41" s="18" t="s">
        <v>75</v>
      </c>
      <c r="D41" s="18"/>
      <c r="E41" s="18"/>
      <c r="F41" s="18"/>
      <c r="G41" s="18" t="s">
        <v>75</v>
      </c>
      <c r="H41" s="18"/>
      <c r="I41" s="18"/>
      <c r="J41" s="18"/>
      <c r="K41" s="18"/>
      <c r="L41" s="18"/>
      <c r="M41" s="18"/>
      <c r="N41" s="18"/>
      <c r="O41" s="18"/>
      <c r="P41" s="18" t="s">
        <v>190</v>
      </c>
      <c r="Q41" s="18"/>
      <c r="R41" s="18"/>
      <c r="S41" s="18"/>
      <c r="T41" s="18"/>
    </row>
    <row r="42" spans="1:20" x14ac:dyDescent="0.25">
      <c r="A42" s="3"/>
      <c r="B42" s="3"/>
      <c r="C42" s="3" t="s">
        <v>76</v>
      </c>
      <c r="D42" s="3"/>
      <c r="E42" s="3"/>
      <c r="F42" s="3"/>
      <c r="G42" s="3" t="s">
        <v>76</v>
      </c>
      <c r="H42" s="3"/>
      <c r="I42" s="3"/>
      <c r="J42" s="3"/>
      <c r="K42" s="3"/>
      <c r="L42" s="3"/>
      <c r="M42" s="3"/>
      <c r="N42" s="3"/>
      <c r="O42" s="3"/>
      <c r="P42" s="3" t="s">
        <v>191</v>
      </c>
      <c r="Q42" s="3"/>
      <c r="R42" s="3"/>
      <c r="S42" s="3"/>
      <c r="T4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28" sqref="A28:T2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51" x14ac:dyDescent="0.25">
      <c r="A11" s="20">
        <v>1</v>
      </c>
      <c r="B11" s="19" t="s">
        <v>63</v>
      </c>
      <c r="C11" s="19" t="s">
        <v>90</v>
      </c>
      <c r="D11" s="21">
        <v>1503500</v>
      </c>
      <c r="E11" s="21">
        <v>1216500</v>
      </c>
      <c r="F11" s="22">
        <v>4.7245410000000002E-2</v>
      </c>
      <c r="G11" s="23">
        <v>100</v>
      </c>
      <c r="H11" s="23">
        <v>100</v>
      </c>
      <c r="I11" s="24">
        <v>0</v>
      </c>
      <c r="J11" s="25">
        <v>4.7245410000000003</v>
      </c>
      <c r="K11" s="25">
        <v>4.7245410000000003</v>
      </c>
      <c r="L11" s="20">
        <v>0</v>
      </c>
      <c r="M11" s="23">
        <v>100</v>
      </c>
      <c r="N11" s="23">
        <v>80.91</v>
      </c>
      <c r="O11" s="24">
        <v>19.09</v>
      </c>
      <c r="P11" s="25">
        <v>4.7245410000000003</v>
      </c>
      <c r="Q11" s="25">
        <v>3.8226261231000001</v>
      </c>
      <c r="R11" s="20">
        <v>0.9</v>
      </c>
      <c r="S11" s="21">
        <f>D11-E11</f>
        <v>287000</v>
      </c>
      <c r="T11" s="19" t="s">
        <v>205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206</v>
      </c>
      <c r="C13" s="19" t="s">
        <v>92</v>
      </c>
      <c r="D13" s="21">
        <v>1174500</v>
      </c>
      <c r="E13" s="21">
        <v>1360000</v>
      </c>
      <c r="F13" s="22">
        <v>3.6907040000000002E-2</v>
      </c>
      <c r="G13" s="23">
        <v>100</v>
      </c>
      <c r="H13" s="23">
        <v>100</v>
      </c>
      <c r="I13" s="24">
        <v>0</v>
      </c>
      <c r="J13" s="25">
        <v>3.6907040000000002</v>
      </c>
      <c r="K13" s="25">
        <v>3.6907040000000002</v>
      </c>
      <c r="L13" s="20">
        <v>0</v>
      </c>
      <c r="M13" s="23">
        <v>100</v>
      </c>
      <c r="N13" s="23">
        <v>100</v>
      </c>
      <c r="O13" s="24">
        <v>0</v>
      </c>
      <c r="P13" s="25">
        <v>3.6907040000000002</v>
      </c>
      <c r="Q13" s="25">
        <v>3.6907040000000002</v>
      </c>
      <c r="R13" s="20">
        <v>0</v>
      </c>
      <c r="S13" s="21">
        <f>D13-E13</f>
        <v>-185500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265200</v>
      </c>
      <c r="E15" s="21">
        <v>975000</v>
      </c>
      <c r="F15" s="22">
        <v>8.3335400000000004E-3</v>
      </c>
      <c r="G15" s="23">
        <v>100</v>
      </c>
      <c r="H15" s="23">
        <v>100</v>
      </c>
      <c r="I15" s="24">
        <v>0</v>
      </c>
      <c r="J15" s="25">
        <v>0.83335400000000004</v>
      </c>
      <c r="K15" s="25">
        <v>0.83335400000000004</v>
      </c>
      <c r="L15" s="20">
        <v>0</v>
      </c>
      <c r="M15" s="23">
        <v>100</v>
      </c>
      <c r="N15" s="23">
        <v>100</v>
      </c>
      <c r="O15" s="24">
        <v>0</v>
      </c>
      <c r="P15" s="25">
        <v>0.83335400000000004</v>
      </c>
      <c r="Q15" s="25">
        <v>0.83335400000000004</v>
      </c>
      <c r="R15" s="20">
        <v>0</v>
      </c>
      <c r="S15" s="21">
        <f>D15-E15</f>
        <v>-709800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177</v>
      </c>
      <c r="D17" s="21">
        <v>28880000</v>
      </c>
      <c r="E17" s="21">
        <v>21660000</v>
      </c>
      <c r="F17" s="22">
        <v>0.90751400999999998</v>
      </c>
      <c r="G17" s="23">
        <v>100</v>
      </c>
      <c r="H17" s="23">
        <v>100</v>
      </c>
      <c r="I17" s="24">
        <v>0</v>
      </c>
      <c r="J17" s="25">
        <v>90.751401000000001</v>
      </c>
      <c r="K17" s="25">
        <v>90.751401000000001</v>
      </c>
      <c r="L17" s="20">
        <v>0</v>
      </c>
      <c r="M17" s="23">
        <v>100</v>
      </c>
      <c r="N17" s="23">
        <v>75</v>
      </c>
      <c r="O17" s="24">
        <v>25</v>
      </c>
      <c r="P17" s="25">
        <v>90.751401000000001</v>
      </c>
      <c r="Q17" s="25">
        <v>68.063550750000005</v>
      </c>
      <c r="R17" s="20">
        <v>22.69</v>
      </c>
      <c r="S17" s="21">
        <f>D17-E17</f>
        <v>7220000</v>
      </c>
      <c r="T17" s="19"/>
    </row>
    <row r="18" spans="1:2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1"/>
      <c r="B19" s="11"/>
      <c r="C19" s="11"/>
      <c r="D19" s="12">
        <f>SUM(D11:D17)</f>
        <v>31823200</v>
      </c>
      <c r="E19" s="12">
        <f>SUM(E11:E17)</f>
        <v>25211500</v>
      </c>
      <c r="F19" s="13">
        <f>SUM(F11:F17)</f>
        <v>1</v>
      </c>
      <c r="G19" s="17"/>
      <c r="H19" s="17"/>
      <c r="I19" s="17"/>
      <c r="J19" s="16">
        <f>SUM(J11:J17)</f>
        <v>100</v>
      </c>
      <c r="K19" s="16">
        <f>SUM(K11:K17)</f>
        <v>100</v>
      </c>
      <c r="L19" s="16">
        <f>J19-K19</f>
        <v>0</v>
      </c>
      <c r="M19" s="17"/>
      <c r="N19" s="17"/>
      <c r="O19" s="17"/>
      <c r="P19" s="16">
        <f>SUM(P11:P17)</f>
        <v>100</v>
      </c>
      <c r="Q19" s="16">
        <f>SUM(Q11:Q17)</f>
        <v>76.410234873099995</v>
      </c>
      <c r="R19" s="16">
        <f>P19-Q19</f>
        <v>23.589765126900001</v>
      </c>
      <c r="S19" s="12">
        <f>D19-E19</f>
        <v>6611700</v>
      </c>
      <c r="T19" s="17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72</v>
      </c>
      <c r="Q21" s="3"/>
      <c r="R21" s="3"/>
      <c r="S21" s="3"/>
      <c r="T21" s="3"/>
    </row>
    <row r="22" spans="1:20" x14ac:dyDescent="0.25">
      <c r="A22" s="3"/>
      <c r="B22" s="3"/>
      <c r="C22" s="3" t="s">
        <v>73</v>
      </c>
      <c r="D22" s="3"/>
      <c r="E22" s="3"/>
      <c r="F22" s="3"/>
      <c r="G22" s="3" t="s">
        <v>99</v>
      </c>
      <c r="H22" s="3"/>
      <c r="I22" s="3"/>
      <c r="J22" s="3"/>
      <c r="K22" s="3"/>
      <c r="L22" s="3"/>
      <c r="M22" s="3"/>
      <c r="N22" s="3"/>
      <c r="O22" s="3"/>
      <c r="P22" s="3" t="s">
        <v>100</v>
      </c>
      <c r="Q22" s="3"/>
      <c r="R22" s="3"/>
      <c r="S22" s="3"/>
      <c r="T22" s="3"/>
    </row>
    <row r="23" spans="1:20" x14ac:dyDescent="0.25">
      <c r="A23" s="3"/>
      <c r="B23" s="3"/>
      <c r="C23" s="3" t="s">
        <v>74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207</v>
      </c>
      <c r="Q23" s="3"/>
      <c r="R23" s="3"/>
      <c r="S23" s="3"/>
      <c r="T23" s="3"/>
    </row>
    <row r="27" spans="1:20" x14ac:dyDescent="0.25">
      <c r="A27" s="18"/>
      <c r="B27" s="18"/>
      <c r="C27" s="18" t="s">
        <v>75</v>
      </c>
      <c r="D27" s="18"/>
      <c r="E27" s="18"/>
      <c r="F27" s="18"/>
      <c r="G27" s="18" t="s">
        <v>75</v>
      </c>
      <c r="H27" s="18"/>
      <c r="I27" s="18"/>
      <c r="J27" s="18"/>
      <c r="K27" s="18"/>
      <c r="L27" s="18"/>
      <c r="M27" s="18"/>
      <c r="N27" s="18"/>
      <c r="O27" s="18"/>
      <c r="P27" s="18" t="s">
        <v>190</v>
      </c>
      <c r="Q27" s="18"/>
      <c r="R27" s="18"/>
      <c r="S27" s="18"/>
      <c r="T27" s="18"/>
    </row>
    <row r="28" spans="1:20" x14ac:dyDescent="0.25">
      <c r="A28" s="3"/>
      <c r="B28" s="3"/>
      <c r="C28" s="3" t="s">
        <v>76</v>
      </c>
      <c r="D28" s="3"/>
      <c r="E28" s="3"/>
      <c r="F28" s="3"/>
      <c r="G28" s="3" t="s">
        <v>76</v>
      </c>
      <c r="H28" s="3"/>
      <c r="I28" s="3"/>
      <c r="J28" s="3"/>
      <c r="K28" s="3"/>
      <c r="L28" s="3"/>
      <c r="M28" s="3"/>
      <c r="N28" s="3"/>
      <c r="O28" s="3"/>
      <c r="P28" s="3" t="s">
        <v>191</v>
      </c>
      <c r="Q28" s="3"/>
      <c r="R28" s="3"/>
      <c r="S28" s="3"/>
      <c r="T2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A38" sqref="A38:T38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51" x14ac:dyDescent="0.25">
      <c r="A11" s="20">
        <v>1</v>
      </c>
      <c r="B11" s="19" t="s">
        <v>63</v>
      </c>
      <c r="C11" s="19" t="s">
        <v>90</v>
      </c>
      <c r="D11" s="21">
        <v>1871500</v>
      </c>
      <c r="E11" s="21">
        <v>1216500</v>
      </c>
      <c r="F11" s="22">
        <v>1.765918E-2</v>
      </c>
      <c r="G11" s="23">
        <v>100</v>
      </c>
      <c r="H11" s="23">
        <v>100</v>
      </c>
      <c r="I11" s="24">
        <v>0</v>
      </c>
      <c r="J11" s="25">
        <v>1.7659180000000001</v>
      </c>
      <c r="K11" s="25">
        <v>1.7659180000000001</v>
      </c>
      <c r="L11" s="20">
        <v>0</v>
      </c>
      <c r="M11" s="23">
        <v>100</v>
      </c>
      <c r="N11" s="23">
        <v>65</v>
      </c>
      <c r="O11" s="24">
        <v>35</v>
      </c>
      <c r="P11" s="25">
        <v>1.7659180000000001</v>
      </c>
      <c r="Q11" s="25">
        <v>1.1478467000000001</v>
      </c>
      <c r="R11" s="20">
        <v>0.62</v>
      </c>
      <c r="S11" s="21">
        <f>D11-E11</f>
        <v>655000</v>
      </c>
      <c r="T11" s="19" t="s">
        <v>208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209</v>
      </c>
      <c r="C13" s="19" t="s">
        <v>92</v>
      </c>
      <c r="D13" s="21">
        <v>1566000</v>
      </c>
      <c r="E13" s="21">
        <v>1360000</v>
      </c>
      <c r="F13" s="22">
        <v>1.477653E-2</v>
      </c>
      <c r="G13" s="23">
        <v>100</v>
      </c>
      <c r="H13" s="23">
        <v>100</v>
      </c>
      <c r="I13" s="24">
        <v>0</v>
      </c>
      <c r="J13" s="25">
        <v>1.4776530000000001</v>
      </c>
      <c r="K13" s="25">
        <v>1.4776530000000001</v>
      </c>
      <c r="L13" s="20">
        <v>0</v>
      </c>
      <c r="M13" s="23">
        <v>100</v>
      </c>
      <c r="N13" s="23">
        <v>86.85</v>
      </c>
      <c r="O13" s="24">
        <v>13.15</v>
      </c>
      <c r="P13" s="25">
        <v>1.4776530000000001</v>
      </c>
      <c r="Q13" s="25">
        <v>1.2833416305000001</v>
      </c>
      <c r="R13" s="20">
        <v>0.19</v>
      </c>
      <c r="S13" s="21">
        <f>D13-E13</f>
        <v>206000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120000</v>
      </c>
      <c r="E15" s="21">
        <v>120000</v>
      </c>
      <c r="F15" s="22">
        <v>1.1322999999999999E-3</v>
      </c>
      <c r="G15" s="23">
        <v>100</v>
      </c>
      <c r="H15" s="23">
        <v>100</v>
      </c>
      <c r="I15" s="24">
        <v>0</v>
      </c>
      <c r="J15" s="25">
        <v>0.11323</v>
      </c>
      <c r="K15" s="25">
        <v>0.11323</v>
      </c>
      <c r="L15" s="20">
        <v>0</v>
      </c>
      <c r="M15" s="23">
        <v>100</v>
      </c>
      <c r="N15" s="23">
        <v>100</v>
      </c>
      <c r="O15" s="24">
        <v>0</v>
      </c>
      <c r="P15" s="25">
        <v>0.11323</v>
      </c>
      <c r="Q15" s="25">
        <v>0.11323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1069600</v>
      </c>
      <c r="E17" s="21">
        <v>975000</v>
      </c>
      <c r="F17" s="22">
        <v>1.009258E-2</v>
      </c>
      <c r="G17" s="23">
        <v>100</v>
      </c>
      <c r="H17" s="23">
        <v>100</v>
      </c>
      <c r="I17" s="24">
        <v>0</v>
      </c>
      <c r="J17" s="25">
        <v>1.009258</v>
      </c>
      <c r="K17" s="25">
        <v>1.009258</v>
      </c>
      <c r="L17" s="20">
        <v>0</v>
      </c>
      <c r="M17" s="23">
        <v>100</v>
      </c>
      <c r="N17" s="23">
        <v>91.16</v>
      </c>
      <c r="O17" s="24">
        <v>8.84</v>
      </c>
      <c r="P17" s="25">
        <v>1.009258</v>
      </c>
      <c r="Q17" s="25">
        <v>0.92003959280000003</v>
      </c>
      <c r="R17" s="20">
        <v>0.09</v>
      </c>
      <c r="S17" s="21">
        <f>D17-E17</f>
        <v>94600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95</v>
      </c>
      <c r="D19" s="21">
        <v>69399200</v>
      </c>
      <c r="E19" s="21">
        <v>52549400</v>
      </c>
      <c r="F19" s="22">
        <v>0.65483983000000001</v>
      </c>
      <c r="G19" s="23">
        <v>83.79</v>
      </c>
      <c r="H19" s="23">
        <v>75</v>
      </c>
      <c r="I19" s="24">
        <v>8.7899999999999991</v>
      </c>
      <c r="J19" s="25">
        <v>54.8690293557</v>
      </c>
      <c r="K19" s="25">
        <v>49.112987250000003</v>
      </c>
      <c r="L19" s="20">
        <v>5.76</v>
      </c>
      <c r="M19" s="23">
        <v>83.79</v>
      </c>
      <c r="N19" s="23">
        <v>75.72</v>
      </c>
      <c r="O19" s="24">
        <v>8.07</v>
      </c>
      <c r="P19" s="25">
        <v>54.8690293557</v>
      </c>
      <c r="Q19" s="25">
        <v>49.584471927599999</v>
      </c>
      <c r="R19" s="20">
        <v>5.28</v>
      </c>
      <c r="S19" s="21">
        <f>D19-E19</f>
        <v>16849800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96</v>
      </c>
      <c r="D21" s="21">
        <v>2874864</v>
      </c>
      <c r="E21" s="21">
        <v>2156148</v>
      </c>
      <c r="F21" s="22">
        <v>2.712676E-2</v>
      </c>
      <c r="G21" s="23">
        <v>83.3</v>
      </c>
      <c r="H21" s="23">
        <v>75</v>
      </c>
      <c r="I21" s="24">
        <v>8.3000000000000007</v>
      </c>
      <c r="J21" s="25">
        <v>2.2596591080000001</v>
      </c>
      <c r="K21" s="25">
        <v>2.0345070000000001</v>
      </c>
      <c r="L21" s="20">
        <v>0.23</v>
      </c>
      <c r="M21" s="23">
        <v>83.3</v>
      </c>
      <c r="N21" s="23">
        <v>75</v>
      </c>
      <c r="O21" s="24">
        <v>8.3000000000000007</v>
      </c>
      <c r="P21" s="25">
        <v>2.2596591080000001</v>
      </c>
      <c r="Q21" s="25">
        <v>2.0345070000000001</v>
      </c>
      <c r="R21" s="20">
        <v>0.23</v>
      </c>
      <c r="S21" s="21">
        <f>D21-E21</f>
        <v>718716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97</v>
      </c>
      <c r="D23" s="21">
        <v>161760</v>
      </c>
      <c r="E23" s="21">
        <v>121320</v>
      </c>
      <c r="F23" s="22">
        <v>1.5263399999999999E-3</v>
      </c>
      <c r="G23" s="23">
        <v>83.3</v>
      </c>
      <c r="H23" s="23">
        <v>75</v>
      </c>
      <c r="I23" s="24">
        <v>8.3000000000000007</v>
      </c>
      <c r="J23" s="25">
        <v>0.127144122</v>
      </c>
      <c r="K23" s="25">
        <v>0.11447549999999999</v>
      </c>
      <c r="L23" s="20">
        <v>0.01</v>
      </c>
      <c r="M23" s="23">
        <v>83.3</v>
      </c>
      <c r="N23" s="23">
        <v>75</v>
      </c>
      <c r="O23" s="24">
        <v>8.3000000000000007</v>
      </c>
      <c r="P23" s="25">
        <v>0.127144122</v>
      </c>
      <c r="Q23" s="25">
        <v>0.11447549999999999</v>
      </c>
      <c r="R23" s="20">
        <v>0.01</v>
      </c>
      <c r="S23" s="21">
        <f>D23-E23</f>
        <v>40440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98</v>
      </c>
      <c r="D25" s="21">
        <v>2695968</v>
      </c>
      <c r="E25" s="21">
        <v>2021976</v>
      </c>
      <c r="F25" s="22">
        <v>2.543873E-2</v>
      </c>
      <c r="G25" s="23">
        <v>83.3</v>
      </c>
      <c r="H25" s="23">
        <v>75</v>
      </c>
      <c r="I25" s="24">
        <v>8.3000000000000007</v>
      </c>
      <c r="J25" s="25">
        <v>2.119046209</v>
      </c>
      <c r="K25" s="25">
        <v>1.9079047499999999</v>
      </c>
      <c r="L25" s="20">
        <v>0.21</v>
      </c>
      <c r="M25" s="23">
        <v>83.3</v>
      </c>
      <c r="N25" s="23">
        <v>75</v>
      </c>
      <c r="O25" s="24">
        <v>8.3000000000000007</v>
      </c>
      <c r="P25" s="25">
        <v>2.119046209</v>
      </c>
      <c r="Q25" s="25">
        <v>1.9079047499999999</v>
      </c>
      <c r="R25" s="20">
        <v>0.21</v>
      </c>
      <c r="S25" s="21">
        <f>D25-E25</f>
        <v>673992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5.5" x14ac:dyDescent="0.25">
      <c r="A27" s="19"/>
      <c r="B27" s="19"/>
      <c r="C27" s="19" t="s">
        <v>177</v>
      </c>
      <c r="D27" s="21">
        <v>26220000</v>
      </c>
      <c r="E27" s="21">
        <v>14820000</v>
      </c>
      <c r="F27" s="22">
        <v>0.24740776</v>
      </c>
      <c r="G27" s="23">
        <v>100</v>
      </c>
      <c r="H27" s="23">
        <v>56.52</v>
      </c>
      <c r="I27" s="24">
        <v>43.48</v>
      </c>
      <c r="J27" s="25">
        <v>24.740776</v>
      </c>
      <c r="K27" s="25">
        <v>13.9834865952</v>
      </c>
      <c r="L27" s="20">
        <v>10.76</v>
      </c>
      <c r="M27" s="23">
        <v>100</v>
      </c>
      <c r="N27" s="23">
        <v>56.52</v>
      </c>
      <c r="O27" s="24">
        <v>43.48</v>
      </c>
      <c r="P27" s="25">
        <v>24.740776</v>
      </c>
      <c r="Q27" s="25">
        <v>13.9834865952</v>
      </c>
      <c r="R27" s="20">
        <v>10.76</v>
      </c>
      <c r="S27" s="21">
        <f>D27-E27</f>
        <v>11400000</v>
      </c>
      <c r="T27" s="19"/>
    </row>
    <row r="28" spans="1:20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1"/>
      <c r="C29" s="11"/>
      <c r="D29" s="12">
        <f>SUM(D11:D27)</f>
        <v>105978892</v>
      </c>
      <c r="E29" s="12">
        <f>SUM(E11:E27)</f>
        <v>75340344</v>
      </c>
      <c r="F29" s="13">
        <f>SUM(F11:F27)</f>
        <v>1.0000000099999999</v>
      </c>
      <c r="G29" s="17"/>
      <c r="H29" s="17"/>
      <c r="I29" s="17"/>
      <c r="J29" s="16">
        <f>SUM(J11:J27)</f>
        <v>88.481713794699999</v>
      </c>
      <c r="K29" s="16">
        <f>SUM(K11:K27)</f>
        <v>71.519420095200005</v>
      </c>
      <c r="L29" s="16">
        <f>J29-K29</f>
        <v>16.962293699500002</v>
      </c>
      <c r="M29" s="17"/>
      <c r="N29" s="17"/>
      <c r="O29" s="17"/>
      <c r="P29" s="16">
        <f>SUM(P11:P27)</f>
        <v>88.481713794699999</v>
      </c>
      <c r="Q29" s="16">
        <f>SUM(Q11:Q27)</f>
        <v>71.089303696100004</v>
      </c>
      <c r="R29" s="16">
        <f>P29-Q29</f>
        <v>17.392410098599999</v>
      </c>
      <c r="S29" s="12">
        <f>D29-E29</f>
        <v>30638548</v>
      </c>
      <c r="T29" s="17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72</v>
      </c>
      <c r="Q31" s="3"/>
      <c r="R31" s="3"/>
      <c r="S31" s="3"/>
      <c r="T31" s="3"/>
    </row>
    <row r="32" spans="1:20" x14ac:dyDescent="0.25">
      <c r="A32" s="3"/>
      <c r="B32" s="3"/>
      <c r="C32" s="3" t="s">
        <v>73</v>
      </c>
      <c r="D32" s="3"/>
      <c r="E32" s="3"/>
      <c r="F32" s="3"/>
      <c r="G32" s="3" t="s">
        <v>99</v>
      </c>
      <c r="H32" s="3"/>
      <c r="I32" s="3"/>
      <c r="J32" s="3"/>
      <c r="K32" s="3"/>
      <c r="L32" s="3"/>
      <c r="M32" s="3"/>
      <c r="N32" s="3"/>
      <c r="O32" s="3"/>
      <c r="P32" s="3" t="s">
        <v>100</v>
      </c>
      <c r="Q32" s="3"/>
      <c r="R32" s="3"/>
      <c r="S32" s="3"/>
      <c r="T32" s="3"/>
    </row>
    <row r="33" spans="1:20" x14ac:dyDescent="0.25">
      <c r="A33" s="3"/>
      <c r="B33" s="3"/>
      <c r="C33" s="3" t="s">
        <v>74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210</v>
      </c>
      <c r="Q33" s="3"/>
      <c r="R33" s="3"/>
      <c r="S33" s="3"/>
      <c r="T33" s="3"/>
    </row>
    <row r="37" spans="1:20" x14ac:dyDescent="0.25">
      <c r="A37" s="18"/>
      <c r="B37" s="18"/>
      <c r="C37" s="18" t="s">
        <v>75</v>
      </c>
      <c r="D37" s="18"/>
      <c r="E37" s="18"/>
      <c r="F37" s="18"/>
      <c r="G37" s="18" t="s">
        <v>75</v>
      </c>
      <c r="H37" s="18"/>
      <c r="I37" s="18"/>
      <c r="J37" s="18"/>
      <c r="K37" s="18"/>
      <c r="L37" s="18"/>
      <c r="M37" s="18"/>
      <c r="N37" s="18"/>
      <c r="O37" s="18"/>
      <c r="P37" s="18" t="s">
        <v>190</v>
      </c>
      <c r="Q37" s="18"/>
      <c r="R37" s="18"/>
      <c r="S37" s="18"/>
      <c r="T37" s="18"/>
    </row>
    <row r="38" spans="1:20" x14ac:dyDescent="0.25">
      <c r="A38" s="3"/>
      <c r="B38" s="3"/>
      <c r="C38" s="3" t="s">
        <v>76</v>
      </c>
      <c r="D38" s="3"/>
      <c r="E38" s="3"/>
      <c r="F38" s="3"/>
      <c r="G38" s="3" t="s">
        <v>76</v>
      </c>
      <c r="H38" s="3"/>
      <c r="I38" s="3"/>
      <c r="J38" s="3"/>
      <c r="K38" s="3"/>
      <c r="L38" s="3"/>
      <c r="M38" s="3"/>
      <c r="N38" s="3"/>
      <c r="O38" s="3"/>
      <c r="P38" s="3" t="s">
        <v>191</v>
      </c>
      <c r="Q38" s="3"/>
      <c r="R38" s="3"/>
      <c r="S38" s="3"/>
      <c r="T38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A40" sqref="A40:T4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51" x14ac:dyDescent="0.25">
      <c r="A11" s="20">
        <v>1</v>
      </c>
      <c r="B11" s="19" t="s">
        <v>63</v>
      </c>
      <c r="C11" s="19" t="s">
        <v>90</v>
      </c>
      <c r="D11" s="21">
        <v>1469400</v>
      </c>
      <c r="E11" s="21">
        <v>897710</v>
      </c>
      <c r="F11" s="22">
        <v>1.157592E-2</v>
      </c>
      <c r="G11" s="23">
        <v>100</v>
      </c>
      <c r="H11" s="23">
        <v>100</v>
      </c>
      <c r="I11" s="24">
        <v>0</v>
      </c>
      <c r="J11" s="25">
        <v>1.157592</v>
      </c>
      <c r="K11" s="25">
        <v>1.157592</v>
      </c>
      <c r="L11" s="20">
        <v>0</v>
      </c>
      <c r="M11" s="23">
        <v>100</v>
      </c>
      <c r="N11" s="23">
        <v>61.09</v>
      </c>
      <c r="O11" s="24">
        <v>38.909999999999997</v>
      </c>
      <c r="P11" s="25">
        <v>1.157592</v>
      </c>
      <c r="Q11" s="25">
        <v>0.70717295280000003</v>
      </c>
      <c r="R11" s="20">
        <v>0.45</v>
      </c>
      <c r="S11" s="21">
        <f>D11-E11</f>
        <v>571690</v>
      </c>
      <c r="T11" s="19" t="s">
        <v>192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211</v>
      </c>
      <c r="C13" s="19" t="s">
        <v>92</v>
      </c>
      <c r="D13" s="21">
        <v>783000</v>
      </c>
      <c r="E13" s="21">
        <v>680000</v>
      </c>
      <c r="F13" s="22">
        <v>6.1684699999999997E-3</v>
      </c>
      <c r="G13" s="23">
        <v>100</v>
      </c>
      <c r="H13" s="23">
        <v>100</v>
      </c>
      <c r="I13" s="24">
        <v>0</v>
      </c>
      <c r="J13" s="25">
        <v>0.61684700000000003</v>
      </c>
      <c r="K13" s="25">
        <v>0.61684700000000003</v>
      </c>
      <c r="L13" s="20">
        <v>0</v>
      </c>
      <c r="M13" s="23">
        <v>100</v>
      </c>
      <c r="N13" s="23">
        <v>86.85</v>
      </c>
      <c r="O13" s="24">
        <v>13.15</v>
      </c>
      <c r="P13" s="25">
        <v>0.61684700000000003</v>
      </c>
      <c r="Q13" s="25">
        <v>0.53573161950000003</v>
      </c>
      <c r="R13" s="20">
        <v>0.08</v>
      </c>
      <c r="S13" s="21">
        <f>D13-E13</f>
        <v>103000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1926700</v>
      </c>
      <c r="E15" s="21">
        <v>1400000</v>
      </c>
      <c r="F15" s="22">
        <v>1.5178530000000001E-2</v>
      </c>
      <c r="G15" s="23">
        <v>100</v>
      </c>
      <c r="H15" s="23">
        <v>100</v>
      </c>
      <c r="I15" s="24">
        <v>0</v>
      </c>
      <c r="J15" s="25">
        <v>1.5178529999999999</v>
      </c>
      <c r="K15" s="25">
        <v>1.5178529999999999</v>
      </c>
      <c r="L15" s="20">
        <v>0</v>
      </c>
      <c r="M15" s="23">
        <v>100</v>
      </c>
      <c r="N15" s="23">
        <v>72.66</v>
      </c>
      <c r="O15" s="24">
        <v>27.34</v>
      </c>
      <c r="P15" s="25">
        <v>1.5178529999999999</v>
      </c>
      <c r="Q15" s="25">
        <v>1.1028719897999999</v>
      </c>
      <c r="R15" s="20">
        <v>0.41</v>
      </c>
      <c r="S15" s="21">
        <f>D15-E15</f>
        <v>526700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141</v>
      </c>
      <c r="D17" s="21">
        <v>3375000</v>
      </c>
      <c r="E17" s="21">
        <v>1890000</v>
      </c>
      <c r="F17" s="22">
        <v>2.6588219999999999E-2</v>
      </c>
      <c r="G17" s="23">
        <v>100</v>
      </c>
      <c r="H17" s="23">
        <v>100</v>
      </c>
      <c r="I17" s="24">
        <v>0</v>
      </c>
      <c r="J17" s="25">
        <v>2.6588219999999998</v>
      </c>
      <c r="K17" s="25">
        <v>2.6588219999999998</v>
      </c>
      <c r="L17" s="20">
        <v>0</v>
      </c>
      <c r="M17" s="23">
        <v>100</v>
      </c>
      <c r="N17" s="23">
        <v>56</v>
      </c>
      <c r="O17" s="24">
        <v>44</v>
      </c>
      <c r="P17" s="25">
        <v>2.6588219999999998</v>
      </c>
      <c r="Q17" s="25">
        <v>1.48894032</v>
      </c>
      <c r="R17" s="20">
        <v>1.17</v>
      </c>
      <c r="S17" s="21">
        <f>D17-E17</f>
        <v>1485000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95</v>
      </c>
      <c r="D19" s="21">
        <v>69399200</v>
      </c>
      <c r="E19" s="21">
        <v>52549400</v>
      </c>
      <c r="F19" s="22">
        <v>0.54672637000000002</v>
      </c>
      <c r="G19" s="23">
        <v>83.79</v>
      </c>
      <c r="H19" s="23">
        <v>83.33</v>
      </c>
      <c r="I19" s="24">
        <v>0.46</v>
      </c>
      <c r="J19" s="25">
        <v>45.810202542299997</v>
      </c>
      <c r="K19" s="25">
        <v>45.558708412100003</v>
      </c>
      <c r="L19" s="20">
        <v>0.25</v>
      </c>
      <c r="M19" s="23">
        <v>83.79</v>
      </c>
      <c r="N19" s="23">
        <v>75.72</v>
      </c>
      <c r="O19" s="24">
        <v>8.07</v>
      </c>
      <c r="P19" s="25">
        <v>45.810202542299997</v>
      </c>
      <c r="Q19" s="25">
        <v>41.398120736400003</v>
      </c>
      <c r="R19" s="20">
        <v>4.41</v>
      </c>
      <c r="S19" s="21">
        <f>D19-E19</f>
        <v>16849800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184</v>
      </c>
      <c r="D21" s="21">
        <v>30000000</v>
      </c>
      <c r="E21" s="21">
        <v>20000000</v>
      </c>
      <c r="F21" s="22">
        <v>0.23633977</v>
      </c>
      <c r="G21" s="23">
        <v>100</v>
      </c>
      <c r="H21" s="23">
        <v>100</v>
      </c>
      <c r="I21" s="24">
        <v>0</v>
      </c>
      <c r="J21" s="25">
        <v>23.633977000000002</v>
      </c>
      <c r="K21" s="25">
        <v>23.633977000000002</v>
      </c>
      <c r="L21" s="20">
        <v>0</v>
      </c>
      <c r="M21" s="23">
        <v>100</v>
      </c>
      <c r="N21" s="23">
        <v>66.67</v>
      </c>
      <c r="O21" s="24">
        <v>33.33</v>
      </c>
      <c r="P21" s="25">
        <v>23.633977000000002</v>
      </c>
      <c r="Q21" s="25">
        <v>15.756772465899999</v>
      </c>
      <c r="R21" s="20">
        <v>7.88</v>
      </c>
      <c r="S21" s="21">
        <f>D21-E21</f>
        <v>10000000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96</v>
      </c>
      <c r="D23" s="21">
        <v>2874864</v>
      </c>
      <c r="E23" s="21">
        <v>2156148</v>
      </c>
      <c r="F23" s="22">
        <v>2.2648160000000001E-2</v>
      </c>
      <c r="G23" s="23">
        <v>83.3</v>
      </c>
      <c r="H23" s="23">
        <v>83.33</v>
      </c>
      <c r="I23" s="24">
        <v>0.03</v>
      </c>
      <c r="J23" s="25">
        <v>1.886591728</v>
      </c>
      <c r="K23" s="25">
        <v>1.8872711728</v>
      </c>
      <c r="L23" s="20">
        <v>0</v>
      </c>
      <c r="M23" s="23">
        <v>83.3</v>
      </c>
      <c r="N23" s="23">
        <v>75</v>
      </c>
      <c r="O23" s="24">
        <v>8.3000000000000007</v>
      </c>
      <c r="P23" s="25">
        <v>1.886591728</v>
      </c>
      <c r="Q23" s="25">
        <v>1.698612</v>
      </c>
      <c r="R23" s="20">
        <v>0.19</v>
      </c>
      <c r="S23" s="21">
        <f>D23-E23</f>
        <v>718716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97</v>
      </c>
      <c r="D25" s="21">
        <v>161760</v>
      </c>
      <c r="E25" s="21">
        <v>121320</v>
      </c>
      <c r="F25" s="22">
        <v>1.2743400000000001E-3</v>
      </c>
      <c r="G25" s="23">
        <v>83.3</v>
      </c>
      <c r="H25" s="23">
        <v>83.33</v>
      </c>
      <c r="I25" s="24">
        <v>0.03</v>
      </c>
      <c r="J25" s="25">
        <v>0.106152522</v>
      </c>
      <c r="K25" s="25">
        <v>0.1061907522</v>
      </c>
      <c r="L25" s="20">
        <v>0</v>
      </c>
      <c r="M25" s="23">
        <v>83.3</v>
      </c>
      <c r="N25" s="23">
        <v>75</v>
      </c>
      <c r="O25" s="24">
        <v>8.3000000000000007</v>
      </c>
      <c r="P25" s="25">
        <v>0.106152522</v>
      </c>
      <c r="Q25" s="25">
        <v>9.5575499999999994E-2</v>
      </c>
      <c r="R25" s="20">
        <v>0.01</v>
      </c>
      <c r="S25" s="21">
        <f>D25-E25</f>
        <v>40440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38.25" x14ac:dyDescent="0.25">
      <c r="A27" s="19"/>
      <c r="B27" s="19"/>
      <c r="C27" s="19" t="s">
        <v>98</v>
      </c>
      <c r="D27" s="21">
        <v>2695968</v>
      </c>
      <c r="E27" s="21">
        <v>2021976</v>
      </c>
      <c r="F27" s="22">
        <v>2.1238819999999999E-2</v>
      </c>
      <c r="G27" s="23">
        <v>83.3</v>
      </c>
      <c r="H27" s="23">
        <v>83.33</v>
      </c>
      <c r="I27" s="24">
        <v>0.03</v>
      </c>
      <c r="J27" s="25">
        <v>1.769193706</v>
      </c>
      <c r="K27" s="25">
        <v>1.7698308706000001</v>
      </c>
      <c r="L27" s="20">
        <v>0</v>
      </c>
      <c r="M27" s="23">
        <v>83.3</v>
      </c>
      <c r="N27" s="23">
        <v>75</v>
      </c>
      <c r="O27" s="24">
        <v>8.3000000000000007</v>
      </c>
      <c r="P27" s="25">
        <v>1.769193706</v>
      </c>
      <c r="Q27" s="25">
        <v>1.5929115</v>
      </c>
      <c r="R27" s="20">
        <v>0.18</v>
      </c>
      <c r="S27" s="21">
        <f>D27-E27</f>
        <v>673992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5.5" x14ac:dyDescent="0.25">
      <c r="A29" s="19"/>
      <c r="B29" s="19"/>
      <c r="C29" s="19" t="s">
        <v>177</v>
      </c>
      <c r="D29" s="21">
        <v>14250000</v>
      </c>
      <c r="E29" s="21">
        <v>9500000</v>
      </c>
      <c r="F29" s="22">
        <v>0.11226139</v>
      </c>
      <c r="G29" s="23">
        <v>100</v>
      </c>
      <c r="H29" s="23">
        <v>100</v>
      </c>
      <c r="I29" s="24">
        <v>0</v>
      </c>
      <c r="J29" s="25">
        <v>11.226139</v>
      </c>
      <c r="K29" s="25">
        <v>11.226139</v>
      </c>
      <c r="L29" s="20">
        <v>0</v>
      </c>
      <c r="M29" s="23">
        <v>100</v>
      </c>
      <c r="N29" s="23">
        <v>66.67</v>
      </c>
      <c r="O29" s="24">
        <v>33.33</v>
      </c>
      <c r="P29" s="25">
        <v>11.226139</v>
      </c>
      <c r="Q29" s="25">
        <v>7.4844668713000004</v>
      </c>
      <c r="R29" s="20">
        <v>3.74</v>
      </c>
      <c r="S29" s="21">
        <f>D29-E29</f>
        <v>4750000</v>
      </c>
      <c r="T29" s="19"/>
    </row>
    <row r="30" spans="1:2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1"/>
      <c r="B31" s="11"/>
      <c r="C31" s="11"/>
      <c r="D31" s="12">
        <f>SUM(D11:D29)</f>
        <v>126935892</v>
      </c>
      <c r="E31" s="12">
        <f>SUM(E11:E29)</f>
        <v>91216554</v>
      </c>
      <c r="F31" s="13">
        <f>SUM(F11:F29)</f>
        <v>0.99999998999999995</v>
      </c>
      <c r="G31" s="17"/>
      <c r="H31" s="17"/>
      <c r="I31" s="17"/>
      <c r="J31" s="16">
        <f>SUM(J11:J29)</f>
        <v>90.383370498299996</v>
      </c>
      <c r="K31" s="16">
        <f>SUM(K11:K29)</f>
        <v>90.133231207700007</v>
      </c>
      <c r="L31" s="16">
        <f>J31-K31</f>
        <v>0.25013929059999002</v>
      </c>
      <c r="M31" s="17"/>
      <c r="N31" s="17"/>
      <c r="O31" s="17"/>
      <c r="P31" s="16">
        <f>SUM(P11:P29)</f>
        <v>90.383370498299996</v>
      </c>
      <c r="Q31" s="16">
        <f>SUM(Q11:Q29)</f>
        <v>71.861175955700006</v>
      </c>
      <c r="R31" s="16">
        <f>P31-Q31</f>
        <v>18.522194542600001</v>
      </c>
      <c r="S31" s="12">
        <f>D31-E31</f>
        <v>35719338</v>
      </c>
      <c r="T31" s="17"/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72</v>
      </c>
      <c r="Q33" s="3"/>
      <c r="R33" s="3"/>
      <c r="S33" s="3"/>
      <c r="T33" s="3"/>
    </row>
    <row r="34" spans="1:20" x14ac:dyDescent="0.25">
      <c r="A34" s="3"/>
      <c r="B34" s="3"/>
      <c r="C34" s="3" t="s">
        <v>73</v>
      </c>
      <c r="D34" s="3"/>
      <c r="E34" s="3"/>
      <c r="F34" s="3"/>
      <c r="G34" s="3" t="s">
        <v>99</v>
      </c>
      <c r="H34" s="3"/>
      <c r="I34" s="3"/>
      <c r="J34" s="3"/>
      <c r="K34" s="3"/>
      <c r="L34" s="3"/>
      <c r="M34" s="3"/>
      <c r="N34" s="3"/>
      <c r="O34" s="3"/>
      <c r="P34" s="3" t="s">
        <v>100</v>
      </c>
      <c r="Q34" s="3"/>
      <c r="R34" s="3"/>
      <c r="S34" s="3"/>
      <c r="T34" s="3"/>
    </row>
    <row r="35" spans="1:20" x14ac:dyDescent="0.25">
      <c r="A35" s="3"/>
      <c r="B35" s="3"/>
      <c r="C35" s="3" t="s">
        <v>74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212</v>
      </c>
      <c r="Q35" s="3"/>
      <c r="R35" s="3"/>
      <c r="S35" s="3"/>
      <c r="T35" s="3"/>
    </row>
    <row r="39" spans="1:20" x14ac:dyDescent="0.25">
      <c r="A39" s="18"/>
      <c r="B39" s="18"/>
      <c r="C39" s="18" t="s">
        <v>75</v>
      </c>
      <c r="D39" s="18"/>
      <c r="E39" s="18"/>
      <c r="F39" s="18"/>
      <c r="G39" s="18" t="s">
        <v>75</v>
      </c>
      <c r="H39" s="18"/>
      <c r="I39" s="18"/>
      <c r="J39" s="18"/>
      <c r="K39" s="18"/>
      <c r="L39" s="18"/>
      <c r="M39" s="18"/>
      <c r="N39" s="18"/>
      <c r="O39" s="18"/>
      <c r="P39" s="18" t="s">
        <v>190</v>
      </c>
      <c r="Q39" s="18"/>
      <c r="R39" s="18"/>
      <c r="S39" s="18"/>
      <c r="T39" s="18"/>
    </row>
    <row r="40" spans="1:20" x14ac:dyDescent="0.25">
      <c r="A40" s="3"/>
      <c r="B40" s="3"/>
      <c r="C40" s="3" t="s">
        <v>76</v>
      </c>
      <c r="D40" s="3"/>
      <c r="E40" s="3"/>
      <c r="F40" s="3"/>
      <c r="G40" s="3" t="s">
        <v>76</v>
      </c>
      <c r="H40" s="3"/>
      <c r="I40" s="3"/>
      <c r="J40" s="3"/>
      <c r="K40" s="3"/>
      <c r="L40" s="3"/>
      <c r="M40" s="3"/>
      <c r="N40" s="3"/>
      <c r="O40" s="3"/>
      <c r="P40" s="3" t="s">
        <v>191</v>
      </c>
      <c r="Q40" s="3"/>
      <c r="R40" s="3"/>
      <c r="S40" s="3"/>
      <c r="T4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A44" sqref="A44:T4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67</v>
      </c>
      <c r="C11" s="19" t="s">
        <v>90</v>
      </c>
      <c r="D11" s="21">
        <v>1695800</v>
      </c>
      <c r="E11" s="21">
        <v>1045770</v>
      </c>
      <c r="F11" s="22">
        <v>9.6178300000000008E-3</v>
      </c>
      <c r="G11" s="23">
        <v>100</v>
      </c>
      <c r="H11" s="23">
        <v>100</v>
      </c>
      <c r="I11" s="24">
        <v>0</v>
      </c>
      <c r="J11" s="25">
        <v>0.96178300000000005</v>
      </c>
      <c r="K11" s="25">
        <v>0.96178300000000005</v>
      </c>
      <c r="L11" s="20">
        <v>0</v>
      </c>
      <c r="M11" s="23">
        <v>100</v>
      </c>
      <c r="N11" s="23">
        <v>61.67</v>
      </c>
      <c r="O11" s="24">
        <v>38.33</v>
      </c>
      <c r="P11" s="25">
        <v>0.96178300000000005</v>
      </c>
      <c r="Q11" s="25">
        <v>0.5931315761</v>
      </c>
      <c r="R11" s="20">
        <v>0.37</v>
      </c>
      <c r="S11" s="21">
        <f>D11-E11</f>
        <v>650030</v>
      </c>
      <c r="T11" s="19" t="s">
        <v>213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214</v>
      </c>
      <c r="C13" s="19" t="s">
        <v>92</v>
      </c>
      <c r="D13" s="21">
        <v>1331100</v>
      </c>
      <c r="E13" s="21">
        <v>1156000</v>
      </c>
      <c r="F13" s="22">
        <v>7.5494200000000003E-3</v>
      </c>
      <c r="G13" s="23">
        <v>100</v>
      </c>
      <c r="H13" s="23">
        <v>100</v>
      </c>
      <c r="I13" s="24">
        <v>0</v>
      </c>
      <c r="J13" s="25">
        <v>0.754942</v>
      </c>
      <c r="K13" s="25">
        <v>0.754942</v>
      </c>
      <c r="L13" s="20">
        <v>0</v>
      </c>
      <c r="M13" s="23">
        <v>100</v>
      </c>
      <c r="N13" s="23">
        <v>86.85</v>
      </c>
      <c r="O13" s="24">
        <v>13.15</v>
      </c>
      <c r="P13" s="25">
        <v>0.754942</v>
      </c>
      <c r="Q13" s="25">
        <v>0.65566712699999996</v>
      </c>
      <c r="R13" s="20">
        <v>0.1</v>
      </c>
      <c r="S13" s="21">
        <f>D13-E13</f>
        <v>175100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220000</v>
      </c>
      <c r="E15" s="21">
        <v>220000</v>
      </c>
      <c r="F15" s="22">
        <v>1.24774E-3</v>
      </c>
      <c r="G15" s="23">
        <v>100</v>
      </c>
      <c r="H15" s="23">
        <v>100</v>
      </c>
      <c r="I15" s="24">
        <v>0</v>
      </c>
      <c r="J15" s="25">
        <v>0.124774</v>
      </c>
      <c r="K15" s="25">
        <v>0.124774</v>
      </c>
      <c r="L15" s="20">
        <v>0</v>
      </c>
      <c r="M15" s="23">
        <v>100</v>
      </c>
      <c r="N15" s="23">
        <v>100</v>
      </c>
      <c r="O15" s="24">
        <v>0</v>
      </c>
      <c r="P15" s="25">
        <v>0.124774</v>
      </c>
      <c r="Q15" s="25">
        <v>0.124774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2088700</v>
      </c>
      <c r="E17" s="21">
        <v>1560000</v>
      </c>
      <c r="F17" s="22">
        <v>1.1846189999999999E-2</v>
      </c>
      <c r="G17" s="23">
        <v>100</v>
      </c>
      <c r="H17" s="23">
        <v>100</v>
      </c>
      <c r="I17" s="24">
        <v>0</v>
      </c>
      <c r="J17" s="25">
        <v>1.1846190000000001</v>
      </c>
      <c r="K17" s="25">
        <v>1.1846190000000001</v>
      </c>
      <c r="L17" s="20">
        <v>0</v>
      </c>
      <c r="M17" s="23">
        <v>100</v>
      </c>
      <c r="N17" s="23">
        <v>74.69</v>
      </c>
      <c r="O17" s="24">
        <v>25.31</v>
      </c>
      <c r="P17" s="25">
        <v>1.1846190000000001</v>
      </c>
      <c r="Q17" s="25">
        <v>0.88479193109999998</v>
      </c>
      <c r="R17" s="20">
        <v>0.3</v>
      </c>
      <c r="S17" s="21">
        <f>D17-E17</f>
        <v>528700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51" x14ac:dyDescent="0.25">
      <c r="A19" s="19"/>
      <c r="B19" s="19"/>
      <c r="C19" s="19" t="s">
        <v>133</v>
      </c>
      <c r="D19" s="21">
        <v>100000</v>
      </c>
      <c r="E19" s="21">
        <v>100000</v>
      </c>
      <c r="F19" s="22">
        <v>5.6716000000000004E-4</v>
      </c>
      <c r="G19" s="23">
        <v>100</v>
      </c>
      <c r="H19" s="23">
        <v>100</v>
      </c>
      <c r="I19" s="24">
        <v>0</v>
      </c>
      <c r="J19" s="25">
        <v>5.6716000000000003E-2</v>
      </c>
      <c r="K19" s="25">
        <v>5.6716000000000003E-2</v>
      </c>
      <c r="L19" s="20">
        <v>0</v>
      </c>
      <c r="M19" s="23">
        <v>100</v>
      </c>
      <c r="N19" s="23">
        <v>100</v>
      </c>
      <c r="O19" s="24">
        <v>0</v>
      </c>
      <c r="P19" s="25">
        <v>5.6716000000000003E-2</v>
      </c>
      <c r="Q19" s="25">
        <v>5.6716000000000003E-2</v>
      </c>
      <c r="R19" s="20">
        <v>0</v>
      </c>
      <c r="S19" s="21">
        <f>D19-E19</f>
        <v>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141</v>
      </c>
      <c r="D21" s="21">
        <v>1125000</v>
      </c>
      <c r="E21" s="21">
        <v>0</v>
      </c>
      <c r="F21" s="22">
        <v>6.3805099999999998E-3</v>
      </c>
      <c r="G21" s="23">
        <v>100</v>
      </c>
      <c r="H21" s="23">
        <v>0</v>
      </c>
      <c r="I21" s="24">
        <v>100</v>
      </c>
      <c r="J21" s="25">
        <v>0.63805100000000003</v>
      </c>
      <c r="K21" s="25">
        <v>0</v>
      </c>
      <c r="L21" s="20">
        <v>0.64</v>
      </c>
      <c r="M21" s="23">
        <v>100</v>
      </c>
      <c r="N21" s="23">
        <v>0</v>
      </c>
      <c r="O21" s="24">
        <v>100</v>
      </c>
      <c r="P21" s="25">
        <v>0.63805100000000003</v>
      </c>
      <c r="Q21" s="25">
        <v>0</v>
      </c>
      <c r="R21" s="20">
        <v>0.64</v>
      </c>
      <c r="S21" s="21">
        <f>D21-E21</f>
        <v>1125000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5.5" x14ac:dyDescent="0.25">
      <c r="A23" s="19"/>
      <c r="B23" s="19"/>
      <c r="C23" s="19" t="s">
        <v>95</v>
      </c>
      <c r="D23" s="21">
        <v>104098800</v>
      </c>
      <c r="E23" s="21">
        <v>78824100</v>
      </c>
      <c r="F23" s="22">
        <v>0.59040274000000004</v>
      </c>
      <c r="G23" s="23">
        <v>83.79</v>
      </c>
      <c r="H23" s="23">
        <v>75.72</v>
      </c>
      <c r="I23" s="24">
        <v>8.07</v>
      </c>
      <c r="J23" s="25">
        <v>49.469845584600002</v>
      </c>
      <c r="K23" s="25">
        <v>44.705295472800003</v>
      </c>
      <c r="L23" s="20">
        <v>4.76</v>
      </c>
      <c r="M23" s="23">
        <v>83.79</v>
      </c>
      <c r="N23" s="23">
        <v>75.72</v>
      </c>
      <c r="O23" s="24">
        <v>8.07</v>
      </c>
      <c r="P23" s="25">
        <v>49.469845584600002</v>
      </c>
      <c r="Q23" s="25">
        <v>44.705295472800003</v>
      </c>
      <c r="R23" s="20">
        <v>4.76</v>
      </c>
      <c r="S23" s="21">
        <f>D23-E23</f>
        <v>25274700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96</v>
      </c>
      <c r="D25" s="21">
        <v>4312296</v>
      </c>
      <c r="E25" s="21">
        <v>3234222</v>
      </c>
      <c r="F25" s="22">
        <v>2.4457449999999999E-2</v>
      </c>
      <c r="G25" s="23">
        <v>83.3</v>
      </c>
      <c r="H25" s="23">
        <v>75</v>
      </c>
      <c r="I25" s="24">
        <v>8.3000000000000007</v>
      </c>
      <c r="J25" s="25">
        <v>2.0373055849999999</v>
      </c>
      <c r="K25" s="25">
        <v>1.8343087499999999</v>
      </c>
      <c r="L25" s="20">
        <v>0.2</v>
      </c>
      <c r="M25" s="23">
        <v>83.3</v>
      </c>
      <c r="N25" s="23">
        <v>75</v>
      </c>
      <c r="O25" s="24">
        <v>8.3000000000000007</v>
      </c>
      <c r="P25" s="25">
        <v>2.0373055849999999</v>
      </c>
      <c r="Q25" s="25">
        <v>1.8343087499999999</v>
      </c>
      <c r="R25" s="20">
        <v>0.2</v>
      </c>
      <c r="S25" s="21">
        <f>D25-E25</f>
        <v>1078074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38.25" x14ac:dyDescent="0.25">
      <c r="A27" s="19"/>
      <c r="B27" s="19"/>
      <c r="C27" s="19" t="s">
        <v>97</v>
      </c>
      <c r="D27" s="21">
        <v>242640</v>
      </c>
      <c r="E27" s="21">
        <v>181980</v>
      </c>
      <c r="F27" s="22">
        <v>1.37615E-3</v>
      </c>
      <c r="G27" s="23">
        <v>83.3</v>
      </c>
      <c r="H27" s="23">
        <v>75</v>
      </c>
      <c r="I27" s="24">
        <v>8.3000000000000007</v>
      </c>
      <c r="J27" s="25">
        <v>0.114633295</v>
      </c>
      <c r="K27" s="25">
        <v>0.10321125</v>
      </c>
      <c r="L27" s="20">
        <v>0.01</v>
      </c>
      <c r="M27" s="23">
        <v>83.3</v>
      </c>
      <c r="N27" s="23">
        <v>75</v>
      </c>
      <c r="O27" s="24">
        <v>8.3000000000000007</v>
      </c>
      <c r="P27" s="25">
        <v>0.114633295</v>
      </c>
      <c r="Q27" s="25">
        <v>0.10321125</v>
      </c>
      <c r="R27" s="20">
        <v>0.01</v>
      </c>
      <c r="S27" s="21">
        <f>D27-E27</f>
        <v>60660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38.25" x14ac:dyDescent="0.25">
      <c r="A29" s="19"/>
      <c r="B29" s="19"/>
      <c r="C29" s="19" t="s">
        <v>98</v>
      </c>
      <c r="D29" s="21">
        <v>4043952</v>
      </c>
      <c r="E29" s="21">
        <v>3032964</v>
      </c>
      <c r="F29" s="22">
        <v>2.2935520000000001E-2</v>
      </c>
      <c r="G29" s="23">
        <v>83.3</v>
      </c>
      <c r="H29" s="23">
        <v>75</v>
      </c>
      <c r="I29" s="24">
        <v>8.3000000000000007</v>
      </c>
      <c r="J29" s="25">
        <v>1.910528816</v>
      </c>
      <c r="K29" s="25">
        <v>1.720164</v>
      </c>
      <c r="L29" s="20">
        <v>0.19</v>
      </c>
      <c r="M29" s="23">
        <v>83.3</v>
      </c>
      <c r="N29" s="23">
        <v>75</v>
      </c>
      <c r="O29" s="24">
        <v>8.3000000000000007</v>
      </c>
      <c r="P29" s="25">
        <v>1.910528816</v>
      </c>
      <c r="Q29" s="25">
        <v>1.720164</v>
      </c>
      <c r="R29" s="20">
        <v>0.19</v>
      </c>
      <c r="S29" s="21">
        <f>D29-E29</f>
        <v>1010988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38.25" x14ac:dyDescent="0.25">
      <c r="A31" s="19"/>
      <c r="B31" s="19"/>
      <c r="C31" s="19" t="s">
        <v>215</v>
      </c>
      <c r="D31" s="21">
        <v>52500000</v>
      </c>
      <c r="E31" s="21">
        <v>32375000</v>
      </c>
      <c r="F31" s="22">
        <v>0.29775697000000001</v>
      </c>
      <c r="G31" s="23">
        <v>100</v>
      </c>
      <c r="H31" s="23">
        <v>100</v>
      </c>
      <c r="I31" s="24">
        <v>0</v>
      </c>
      <c r="J31" s="25">
        <v>29.775697000000001</v>
      </c>
      <c r="K31" s="25">
        <v>29.775697000000001</v>
      </c>
      <c r="L31" s="20">
        <v>0</v>
      </c>
      <c r="M31" s="23">
        <v>100</v>
      </c>
      <c r="N31" s="23">
        <v>61.67</v>
      </c>
      <c r="O31" s="24">
        <v>38.33</v>
      </c>
      <c r="P31" s="25">
        <v>29.775697000000001</v>
      </c>
      <c r="Q31" s="25">
        <v>18.362672339900001</v>
      </c>
      <c r="R31" s="20">
        <v>11.41</v>
      </c>
      <c r="S31" s="21">
        <f>D31-E31</f>
        <v>20125000</v>
      </c>
      <c r="T31" s="19" t="s">
        <v>93</v>
      </c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5.5" x14ac:dyDescent="0.25">
      <c r="A33" s="19"/>
      <c r="B33" s="19"/>
      <c r="C33" s="19" t="s">
        <v>177</v>
      </c>
      <c r="D33" s="21">
        <v>4560000</v>
      </c>
      <c r="E33" s="21">
        <v>2280000</v>
      </c>
      <c r="F33" s="22">
        <v>2.5862320000000001E-2</v>
      </c>
      <c r="G33" s="23">
        <v>100</v>
      </c>
      <c r="H33" s="23">
        <v>100</v>
      </c>
      <c r="I33" s="24">
        <v>0</v>
      </c>
      <c r="J33" s="25">
        <v>2.5862319999999999</v>
      </c>
      <c r="K33" s="25">
        <v>2.5862319999999999</v>
      </c>
      <c r="L33" s="20">
        <v>0</v>
      </c>
      <c r="M33" s="23">
        <v>100</v>
      </c>
      <c r="N33" s="23">
        <v>50</v>
      </c>
      <c r="O33" s="24">
        <v>50</v>
      </c>
      <c r="P33" s="25">
        <v>2.5862319999999999</v>
      </c>
      <c r="Q33" s="25">
        <v>1.2931159999999999</v>
      </c>
      <c r="R33" s="20">
        <v>1.29</v>
      </c>
      <c r="S33" s="21">
        <f>D33-E33</f>
        <v>2280000</v>
      </c>
      <c r="T33" s="19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/>
      <c r="B35" s="11"/>
      <c r="C35" s="11"/>
      <c r="D35" s="12">
        <f>SUM(D11:D33)</f>
        <v>176318288</v>
      </c>
      <c r="E35" s="12">
        <f>SUM(E11:E33)</f>
        <v>124010036</v>
      </c>
      <c r="F35" s="13">
        <f>SUM(F11:F33)</f>
        <v>1</v>
      </c>
      <c r="G35" s="17"/>
      <c r="H35" s="17"/>
      <c r="I35" s="17"/>
      <c r="J35" s="16">
        <f>SUM(J11:J33)</f>
        <v>89.615127280600007</v>
      </c>
      <c r="K35" s="16">
        <f>SUM(K11:K33)</f>
        <v>83.807742472800001</v>
      </c>
      <c r="L35" s="16">
        <f>J35-K35</f>
        <v>5.8073848078000001</v>
      </c>
      <c r="M35" s="17"/>
      <c r="N35" s="17"/>
      <c r="O35" s="17"/>
      <c r="P35" s="16">
        <f>SUM(P11:P33)</f>
        <v>89.615127280600007</v>
      </c>
      <c r="Q35" s="16">
        <f>SUM(Q11:Q33)</f>
        <v>70.333848446900006</v>
      </c>
      <c r="R35" s="16">
        <f>P35-Q35</f>
        <v>19.2812788337</v>
      </c>
      <c r="S35" s="12">
        <f>D35-E35</f>
        <v>52308252</v>
      </c>
      <c r="T35" s="17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72</v>
      </c>
      <c r="Q37" s="3"/>
      <c r="R37" s="3"/>
      <c r="S37" s="3"/>
      <c r="T37" s="3"/>
    </row>
    <row r="38" spans="1:20" x14ac:dyDescent="0.25">
      <c r="A38" s="3"/>
      <c r="B38" s="3"/>
      <c r="C38" s="3" t="s">
        <v>73</v>
      </c>
      <c r="D38" s="3"/>
      <c r="E38" s="3"/>
      <c r="F38" s="3"/>
      <c r="G38" s="3" t="s">
        <v>99</v>
      </c>
      <c r="H38" s="3"/>
      <c r="I38" s="3"/>
      <c r="J38" s="3"/>
      <c r="K38" s="3"/>
      <c r="L38" s="3"/>
      <c r="M38" s="3"/>
      <c r="N38" s="3"/>
      <c r="O38" s="3"/>
      <c r="P38" s="3" t="s">
        <v>100</v>
      </c>
      <c r="Q38" s="3"/>
      <c r="R38" s="3"/>
      <c r="S38" s="3"/>
      <c r="T38" s="3"/>
    </row>
    <row r="39" spans="1:20" x14ac:dyDescent="0.25">
      <c r="A39" s="3"/>
      <c r="B39" s="3"/>
      <c r="C39" s="3" t="s">
        <v>74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216</v>
      </c>
      <c r="Q39" s="3"/>
      <c r="R39" s="3"/>
      <c r="S39" s="3"/>
      <c r="T39" s="3"/>
    </row>
    <row r="43" spans="1:20" x14ac:dyDescent="0.25">
      <c r="A43" s="18"/>
      <c r="B43" s="18"/>
      <c r="C43" s="18" t="s">
        <v>75</v>
      </c>
      <c r="D43" s="18"/>
      <c r="E43" s="18"/>
      <c r="F43" s="18"/>
      <c r="G43" s="18" t="s">
        <v>75</v>
      </c>
      <c r="H43" s="18"/>
      <c r="I43" s="18"/>
      <c r="J43" s="18"/>
      <c r="K43" s="18"/>
      <c r="L43" s="18"/>
      <c r="M43" s="18"/>
      <c r="N43" s="18"/>
      <c r="O43" s="18"/>
      <c r="P43" s="18" t="s">
        <v>102</v>
      </c>
      <c r="Q43" s="18"/>
      <c r="R43" s="18"/>
      <c r="S43" s="18"/>
      <c r="T43" s="18"/>
    </row>
    <row r="44" spans="1:20" x14ac:dyDescent="0.25">
      <c r="A44" s="3"/>
      <c r="B44" s="3"/>
      <c r="C44" s="3" t="s">
        <v>76</v>
      </c>
      <c r="D44" s="3"/>
      <c r="E44" s="3"/>
      <c r="F44" s="3"/>
      <c r="G44" s="3" t="s">
        <v>76</v>
      </c>
      <c r="H44" s="3"/>
      <c r="I44" s="3"/>
      <c r="J44" s="3"/>
      <c r="K44" s="3"/>
      <c r="L44" s="3"/>
      <c r="M44" s="3"/>
      <c r="N44" s="3"/>
      <c r="O44" s="3"/>
      <c r="P44" s="3" t="s">
        <v>103</v>
      </c>
      <c r="Q44" s="3"/>
      <c r="R44" s="3"/>
      <c r="S44" s="3"/>
      <c r="T4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A52" sqref="A52:T5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67</v>
      </c>
      <c r="C11" s="19" t="s">
        <v>90</v>
      </c>
      <c r="D11" s="21">
        <v>2704600</v>
      </c>
      <c r="E11" s="21">
        <v>2078340</v>
      </c>
      <c r="F11" s="22">
        <v>1.5373029999999999E-2</v>
      </c>
      <c r="G11" s="23">
        <v>100</v>
      </c>
      <c r="H11" s="23">
        <v>100</v>
      </c>
      <c r="I11" s="24">
        <v>0</v>
      </c>
      <c r="J11" s="25">
        <v>1.5373030000000001</v>
      </c>
      <c r="K11" s="25">
        <v>1.5373030000000001</v>
      </c>
      <c r="L11" s="20">
        <v>0</v>
      </c>
      <c r="M11" s="23">
        <v>100</v>
      </c>
      <c r="N11" s="23">
        <v>76.84</v>
      </c>
      <c r="O11" s="24">
        <v>23.16</v>
      </c>
      <c r="P11" s="25">
        <v>1.5373030000000001</v>
      </c>
      <c r="Q11" s="25">
        <v>1.1812636251999999</v>
      </c>
      <c r="R11" s="20">
        <v>0.36</v>
      </c>
      <c r="S11" s="21">
        <f>D11-E11</f>
        <v>626260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217</v>
      </c>
      <c r="C13" s="19" t="s">
        <v>92</v>
      </c>
      <c r="D13" s="21">
        <v>939600</v>
      </c>
      <c r="E13" s="21">
        <v>816000</v>
      </c>
      <c r="F13" s="22">
        <v>5.3407200000000002E-3</v>
      </c>
      <c r="G13" s="23">
        <v>100</v>
      </c>
      <c r="H13" s="23">
        <v>100</v>
      </c>
      <c r="I13" s="24">
        <v>0</v>
      </c>
      <c r="J13" s="25">
        <v>0.53407199999999999</v>
      </c>
      <c r="K13" s="25">
        <v>0.53407199999999999</v>
      </c>
      <c r="L13" s="20">
        <v>0</v>
      </c>
      <c r="M13" s="23">
        <v>100</v>
      </c>
      <c r="N13" s="23">
        <v>86.85</v>
      </c>
      <c r="O13" s="24">
        <v>13.15</v>
      </c>
      <c r="P13" s="25">
        <v>0.53407199999999999</v>
      </c>
      <c r="Q13" s="25">
        <v>0.463841532</v>
      </c>
      <c r="R13" s="20">
        <v>7.0000000000000007E-2</v>
      </c>
      <c r="S13" s="21">
        <f>D13-E13</f>
        <v>123600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100000</v>
      </c>
      <c r="E15" s="21">
        <v>100000</v>
      </c>
      <c r="F15" s="22">
        <v>5.6840000000000005E-4</v>
      </c>
      <c r="G15" s="23">
        <v>100</v>
      </c>
      <c r="H15" s="23">
        <v>100</v>
      </c>
      <c r="I15" s="24">
        <v>0</v>
      </c>
      <c r="J15" s="25">
        <v>5.6840000000000002E-2</v>
      </c>
      <c r="K15" s="25">
        <v>5.6840000000000002E-2</v>
      </c>
      <c r="L15" s="20">
        <v>0</v>
      </c>
      <c r="M15" s="23">
        <v>100</v>
      </c>
      <c r="N15" s="23">
        <v>100</v>
      </c>
      <c r="O15" s="24">
        <v>0</v>
      </c>
      <c r="P15" s="25">
        <v>5.6840000000000002E-2</v>
      </c>
      <c r="Q15" s="25">
        <v>5.6840000000000002E-2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486000</v>
      </c>
      <c r="E17" s="21">
        <v>480000</v>
      </c>
      <c r="F17" s="22">
        <v>2.7624400000000001E-3</v>
      </c>
      <c r="G17" s="23">
        <v>100</v>
      </c>
      <c r="H17" s="23">
        <v>100</v>
      </c>
      <c r="I17" s="24">
        <v>0</v>
      </c>
      <c r="J17" s="25">
        <v>0.27624399999999999</v>
      </c>
      <c r="K17" s="25">
        <v>0.27624399999999999</v>
      </c>
      <c r="L17" s="20">
        <v>0</v>
      </c>
      <c r="M17" s="23">
        <v>100</v>
      </c>
      <c r="N17" s="23">
        <v>98.77</v>
      </c>
      <c r="O17" s="24">
        <v>1.23</v>
      </c>
      <c r="P17" s="25">
        <v>0.27624399999999999</v>
      </c>
      <c r="Q17" s="25">
        <v>0.27284619879999999</v>
      </c>
      <c r="R17" s="20">
        <v>0</v>
      </c>
      <c r="S17" s="21">
        <f>D17-E17</f>
        <v>6000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38.25" x14ac:dyDescent="0.25">
      <c r="A19" s="19"/>
      <c r="B19" s="19"/>
      <c r="C19" s="19" t="s">
        <v>218</v>
      </c>
      <c r="D19" s="21">
        <v>6521600</v>
      </c>
      <c r="E19" s="21">
        <v>5564000</v>
      </c>
      <c r="F19" s="22">
        <v>3.7068980000000001E-2</v>
      </c>
      <c r="G19" s="23">
        <v>100</v>
      </c>
      <c r="H19" s="23">
        <v>100</v>
      </c>
      <c r="I19" s="24">
        <v>0</v>
      </c>
      <c r="J19" s="25">
        <v>3.7068979999999998</v>
      </c>
      <c r="K19" s="25">
        <v>3.7068979999999998</v>
      </c>
      <c r="L19" s="20">
        <v>0</v>
      </c>
      <c r="M19" s="23">
        <v>100</v>
      </c>
      <c r="N19" s="23">
        <v>85.32</v>
      </c>
      <c r="O19" s="24">
        <v>14.68</v>
      </c>
      <c r="P19" s="25">
        <v>3.7068979999999998</v>
      </c>
      <c r="Q19" s="25">
        <v>3.1627253735999998</v>
      </c>
      <c r="R19" s="20">
        <v>0.54</v>
      </c>
      <c r="S19" s="21">
        <f>D19-E19</f>
        <v>957600</v>
      </c>
      <c r="T19" s="19" t="s">
        <v>93</v>
      </c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51" x14ac:dyDescent="0.25">
      <c r="A21" s="19"/>
      <c r="B21" s="19"/>
      <c r="C21" s="19" t="s">
        <v>133</v>
      </c>
      <c r="D21" s="21">
        <v>2968000</v>
      </c>
      <c r="E21" s="21">
        <v>2748000</v>
      </c>
      <c r="F21" s="22">
        <v>1.6870199999999998E-2</v>
      </c>
      <c r="G21" s="23">
        <v>100</v>
      </c>
      <c r="H21" s="23">
        <v>100</v>
      </c>
      <c r="I21" s="24">
        <v>0</v>
      </c>
      <c r="J21" s="25">
        <v>1.68702</v>
      </c>
      <c r="K21" s="25">
        <v>1.68702</v>
      </c>
      <c r="L21" s="20">
        <v>0</v>
      </c>
      <c r="M21" s="23">
        <v>100</v>
      </c>
      <c r="N21" s="23">
        <v>92.59</v>
      </c>
      <c r="O21" s="24">
        <v>7.41</v>
      </c>
      <c r="P21" s="25">
        <v>1.68702</v>
      </c>
      <c r="Q21" s="25">
        <v>1.562011818</v>
      </c>
      <c r="R21" s="20">
        <v>0.13</v>
      </c>
      <c r="S21" s="21">
        <f>D21-E21</f>
        <v>220000</v>
      </c>
      <c r="T21" s="19" t="s">
        <v>93</v>
      </c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5.5" x14ac:dyDescent="0.25">
      <c r="A23" s="19"/>
      <c r="B23" s="19"/>
      <c r="C23" s="19" t="s">
        <v>219</v>
      </c>
      <c r="D23" s="21">
        <v>374000</v>
      </c>
      <c r="E23" s="21">
        <v>374000</v>
      </c>
      <c r="F23" s="22">
        <v>2.12583E-3</v>
      </c>
      <c r="G23" s="23">
        <v>100</v>
      </c>
      <c r="H23" s="23">
        <v>100</v>
      </c>
      <c r="I23" s="24">
        <v>0</v>
      </c>
      <c r="J23" s="25">
        <v>0.21258299999999999</v>
      </c>
      <c r="K23" s="25">
        <v>0.21258299999999999</v>
      </c>
      <c r="L23" s="20">
        <v>0</v>
      </c>
      <c r="M23" s="23">
        <v>100</v>
      </c>
      <c r="N23" s="23">
        <v>100</v>
      </c>
      <c r="O23" s="24">
        <v>0</v>
      </c>
      <c r="P23" s="25">
        <v>0.21258299999999999</v>
      </c>
      <c r="Q23" s="25">
        <v>0.21258299999999999</v>
      </c>
      <c r="R23" s="20">
        <v>0</v>
      </c>
      <c r="S23" s="21">
        <f>D23-E23</f>
        <v>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5.5" x14ac:dyDescent="0.25">
      <c r="A25" s="19"/>
      <c r="B25" s="19"/>
      <c r="C25" s="19" t="s">
        <v>141</v>
      </c>
      <c r="D25" s="21">
        <v>1350000</v>
      </c>
      <c r="E25" s="21">
        <v>1200000</v>
      </c>
      <c r="F25" s="22">
        <v>7.6734400000000001E-3</v>
      </c>
      <c r="G25" s="23">
        <v>100</v>
      </c>
      <c r="H25" s="23">
        <v>100</v>
      </c>
      <c r="I25" s="24">
        <v>0</v>
      </c>
      <c r="J25" s="25">
        <v>0.76734400000000003</v>
      </c>
      <c r="K25" s="25">
        <v>0.76734400000000003</v>
      </c>
      <c r="L25" s="20">
        <v>0</v>
      </c>
      <c r="M25" s="23">
        <v>100</v>
      </c>
      <c r="N25" s="23">
        <v>88.89</v>
      </c>
      <c r="O25" s="24">
        <v>11.11</v>
      </c>
      <c r="P25" s="25">
        <v>0.76734400000000003</v>
      </c>
      <c r="Q25" s="25">
        <v>0.68209208160000001</v>
      </c>
      <c r="R25" s="20">
        <v>0.09</v>
      </c>
      <c r="S25" s="21">
        <f>D25-E25</f>
        <v>150000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51" x14ac:dyDescent="0.25">
      <c r="A27" s="19"/>
      <c r="B27" s="19"/>
      <c r="C27" s="19" t="s">
        <v>176</v>
      </c>
      <c r="D27" s="21">
        <v>5400000</v>
      </c>
      <c r="E27" s="21">
        <v>5400000</v>
      </c>
      <c r="F27" s="22">
        <v>3.0693769999999999E-2</v>
      </c>
      <c r="G27" s="23">
        <v>100</v>
      </c>
      <c r="H27" s="23">
        <v>100</v>
      </c>
      <c r="I27" s="24">
        <v>0</v>
      </c>
      <c r="J27" s="25">
        <v>3.0693769999999998</v>
      </c>
      <c r="K27" s="25">
        <v>3.0693769999999998</v>
      </c>
      <c r="L27" s="20">
        <v>0</v>
      </c>
      <c r="M27" s="23">
        <v>100</v>
      </c>
      <c r="N27" s="23">
        <v>100</v>
      </c>
      <c r="O27" s="24">
        <v>0</v>
      </c>
      <c r="P27" s="25">
        <v>3.0693769999999998</v>
      </c>
      <c r="Q27" s="25">
        <v>3.0693769999999998</v>
      </c>
      <c r="R27" s="20">
        <v>0</v>
      </c>
      <c r="S27" s="21">
        <f>D27-E27</f>
        <v>0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5.5" x14ac:dyDescent="0.25">
      <c r="A29" s="19"/>
      <c r="B29" s="19"/>
      <c r="C29" s="19" t="s">
        <v>95</v>
      </c>
      <c r="D29" s="21">
        <v>104098800</v>
      </c>
      <c r="E29" s="21">
        <v>78824100</v>
      </c>
      <c r="F29" s="22">
        <v>0.59170078999999998</v>
      </c>
      <c r="G29" s="23">
        <v>83.79</v>
      </c>
      <c r="H29" s="23">
        <v>75.72</v>
      </c>
      <c r="I29" s="24">
        <v>8.07</v>
      </c>
      <c r="J29" s="25">
        <v>49.578609194099997</v>
      </c>
      <c r="K29" s="25">
        <v>44.8035838188</v>
      </c>
      <c r="L29" s="20">
        <v>4.78</v>
      </c>
      <c r="M29" s="23">
        <v>83.79</v>
      </c>
      <c r="N29" s="23">
        <v>75.72</v>
      </c>
      <c r="O29" s="24">
        <v>8.07</v>
      </c>
      <c r="P29" s="25">
        <v>49.578609194099997</v>
      </c>
      <c r="Q29" s="25">
        <v>44.8035838188</v>
      </c>
      <c r="R29" s="20">
        <v>4.78</v>
      </c>
      <c r="S29" s="21">
        <f>D29-E29</f>
        <v>25274700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38.25" x14ac:dyDescent="0.25">
      <c r="A31" s="19"/>
      <c r="B31" s="19"/>
      <c r="C31" s="19" t="s">
        <v>197</v>
      </c>
      <c r="D31" s="21">
        <v>1000000</v>
      </c>
      <c r="E31" s="21">
        <v>1000000</v>
      </c>
      <c r="F31" s="22">
        <v>5.6840299999999996E-3</v>
      </c>
      <c r="G31" s="23">
        <v>100</v>
      </c>
      <c r="H31" s="23">
        <v>100</v>
      </c>
      <c r="I31" s="24">
        <v>0</v>
      </c>
      <c r="J31" s="25">
        <v>0.56840299999999999</v>
      </c>
      <c r="K31" s="25">
        <v>0.56840299999999999</v>
      </c>
      <c r="L31" s="20">
        <v>0</v>
      </c>
      <c r="M31" s="23">
        <v>100</v>
      </c>
      <c r="N31" s="23">
        <v>100</v>
      </c>
      <c r="O31" s="24">
        <v>0</v>
      </c>
      <c r="P31" s="25">
        <v>0.56840299999999999</v>
      </c>
      <c r="Q31" s="25">
        <v>0.56840299999999999</v>
      </c>
      <c r="R31" s="20">
        <v>0</v>
      </c>
      <c r="S31" s="21">
        <f>D31-E31</f>
        <v>0</v>
      </c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38.25" x14ac:dyDescent="0.25">
      <c r="A33" s="19"/>
      <c r="B33" s="19"/>
      <c r="C33" s="19" t="s">
        <v>96</v>
      </c>
      <c r="D33" s="21">
        <v>4312296</v>
      </c>
      <c r="E33" s="21">
        <v>3234222</v>
      </c>
      <c r="F33" s="22">
        <v>2.451122E-2</v>
      </c>
      <c r="G33" s="23">
        <v>83.3</v>
      </c>
      <c r="H33" s="23">
        <v>75</v>
      </c>
      <c r="I33" s="24">
        <v>8.3000000000000007</v>
      </c>
      <c r="J33" s="25">
        <v>2.0417846260000001</v>
      </c>
      <c r="K33" s="25">
        <v>1.8383415000000001</v>
      </c>
      <c r="L33" s="20">
        <v>0.2</v>
      </c>
      <c r="M33" s="23">
        <v>83.3</v>
      </c>
      <c r="N33" s="23">
        <v>75</v>
      </c>
      <c r="O33" s="24">
        <v>8.3000000000000007</v>
      </c>
      <c r="P33" s="25">
        <v>2.0417846260000001</v>
      </c>
      <c r="Q33" s="25">
        <v>1.8383415000000001</v>
      </c>
      <c r="R33" s="20">
        <v>0.2</v>
      </c>
      <c r="S33" s="21">
        <f>D33-E33</f>
        <v>1078074</v>
      </c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38.25" x14ac:dyDescent="0.25">
      <c r="A35" s="19"/>
      <c r="B35" s="19"/>
      <c r="C35" s="19" t="s">
        <v>97</v>
      </c>
      <c r="D35" s="21">
        <v>242640</v>
      </c>
      <c r="E35" s="21">
        <v>181980</v>
      </c>
      <c r="F35" s="22">
        <v>1.3791700000000001E-3</v>
      </c>
      <c r="G35" s="23">
        <v>83.3</v>
      </c>
      <c r="H35" s="23">
        <v>75</v>
      </c>
      <c r="I35" s="24">
        <v>8.3000000000000007</v>
      </c>
      <c r="J35" s="25">
        <v>0.114884861</v>
      </c>
      <c r="K35" s="25">
        <v>0.10343774999999999</v>
      </c>
      <c r="L35" s="20">
        <v>0.01</v>
      </c>
      <c r="M35" s="23">
        <v>83.3</v>
      </c>
      <c r="N35" s="23">
        <v>75</v>
      </c>
      <c r="O35" s="24">
        <v>8.3000000000000007</v>
      </c>
      <c r="P35" s="25">
        <v>0.114884861</v>
      </c>
      <c r="Q35" s="25">
        <v>0.10343774999999999</v>
      </c>
      <c r="R35" s="20">
        <v>0.01</v>
      </c>
      <c r="S35" s="21">
        <f>D35-E35</f>
        <v>60660</v>
      </c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38.25" x14ac:dyDescent="0.25">
      <c r="A37" s="19"/>
      <c r="B37" s="19"/>
      <c r="C37" s="19" t="s">
        <v>98</v>
      </c>
      <c r="D37" s="21">
        <v>4043952</v>
      </c>
      <c r="E37" s="21">
        <v>3032964</v>
      </c>
      <c r="F37" s="22">
        <v>2.2985950000000002E-2</v>
      </c>
      <c r="G37" s="23">
        <v>83.3</v>
      </c>
      <c r="H37" s="23">
        <v>75</v>
      </c>
      <c r="I37" s="24">
        <v>8.3000000000000007</v>
      </c>
      <c r="J37" s="25">
        <v>1.914729635</v>
      </c>
      <c r="K37" s="25">
        <v>1.72394625</v>
      </c>
      <c r="L37" s="20">
        <v>0.19</v>
      </c>
      <c r="M37" s="23">
        <v>83.3</v>
      </c>
      <c r="N37" s="23">
        <v>75</v>
      </c>
      <c r="O37" s="24">
        <v>8.3000000000000007</v>
      </c>
      <c r="P37" s="25">
        <v>1.914729635</v>
      </c>
      <c r="Q37" s="25">
        <v>1.72394625</v>
      </c>
      <c r="R37" s="20">
        <v>0.19</v>
      </c>
      <c r="S37" s="21">
        <f>D37-E37</f>
        <v>1010988</v>
      </c>
      <c r="T37" s="19"/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25.5" x14ac:dyDescent="0.25">
      <c r="A39" s="19"/>
      <c r="B39" s="19"/>
      <c r="C39" s="19" t="s">
        <v>177</v>
      </c>
      <c r="D39" s="21">
        <v>12000000</v>
      </c>
      <c r="E39" s="21">
        <v>12000000</v>
      </c>
      <c r="F39" s="22">
        <v>6.8208370000000004E-2</v>
      </c>
      <c r="G39" s="23">
        <v>100</v>
      </c>
      <c r="H39" s="23">
        <v>100</v>
      </c>
      <c r="I39" s="24">
        <v>0</v>
      </c>
      <c r="J39" s="25">
        <v>6.820837</v>
      </c>
      <c r="K39" s="25">
        <v>6.820837</v>
      </c>
      <c r="L39" s="20">
        <v>0</v>
      </c>
      <c r="M39" s="23">
        <v>100</v>
      </c>
      <c r="N39" s="23">
        <v>100</v>
      </c>
      <c r="O39" s="24">
        <v>0</v>
      </c>
      <c r="P39" s="25">
        <v>6.820837</v>
      </c>
      <c r="Q39" s="25">
        <v>6.820837</v>
      </c>
      <c r="R39" s="20">
        <v>0</v>
      </c>
      <c r="S39" s="21">
        <f>D39-E39</f>
        <v>0</v>
      </c>
      <c r="T39" s="19"/>
    </row>
    <row r="40" spans="1:2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38.25" x14ac:dyDescent="0.25">
      <c r="A41" s="19"/>
      <c r="B41" s="19"/>
      <c r="C41" s="19" t="s">
        <v>178</v>
      </c>
      <c r="D41" s="21">
        <v>29390000</v>
      </c>
      <c r="E41" s="21">
        <v>28090000</v>
      </c>
      <c r="F41" s="22">
        <v>0.16705366999999999</v>
      </c>
      <c r="G41" s="23">
        <v>100</v>
      </c>
      <c r="H41" s="23">
        <v>100</v>
      </c>
      <c r="I41" s="24">
        <v>0</v>
      </c>
      <c r="J41" s="25">
        <v>16.705366999999999</v>
      </c>
      <c r="K41" s="25">
        <v>16.705366999999999</v>
      </c>
      <c r="L41" s="20">
        <v>0</v>
      </c>
      <c r="M41" s="23">
        <v>100</v>
      </c>
      <c r="N41" s="23">
        <v>95.58</v>
      </c>
      <c r="O41" s="24">
        <v>4.42</v>
      </c>
      <c r="P41" s="25">
        <v>16.705366999999999</v>
      </c>
      <c r="Q41" s="25">
        <v>15.9669897786</v>
      </c>
      <c r="R41" s="20">
        <v>0.74</v>
      </c>
      <c r="S41" s="21">
        <f>D41-E41</f>
        <v>1300000</v>
      </c>
      <c r="T41" s="19"/>
    </row>
    <row r="42" spans="1:2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1"/>
      <c r="B43" s="11"/>
      <c r="C43" s="11"/>
      <c r="D43" s="12">
        <f>SUM(D11:D41)</f>
        <v>175931488</v>
      </c>
      <c r="E43" s="12">
        <f>SUM(E11:E41)</f>
        <v>145123606</v>
      </c>
      <c r="F43" s="13">
        <f>SUM(F11:F41)</f>
        <v>1.0000000099999999</v>
      </c>
      <c r="G43" s="17"/>
      <c r="H43" s="17"/>
      <c r="I43" s="17"/>
      <c r="J43" s="16">
        <f>SUM(J11:J41)</f>
        <v>89.592296316100004</v>
      </c>
      <c r="K43" s="16">
        <f>SUM(K11:K41)</f>
        <v>84.411597318800005</v>
      </c>
      <c r="L43" s="16">
        <f>J43-K43</f>
        <v>5.1806989973000004</v>
      </c>
      <c r="M43" s="17"/>
      <c r="N43" s="17"/>
      <c r="O43" s="17"/>
      <c r="P43" s="16">
        <f>SUM(P11:P41)</f>
        <v>89.592296316100004</v>
      </c>
      <c r="Q43" s="16">
        <f>SUM(Q11:Q41)</f>
        <v>82.489119726599995</v>
      </c>
      <c r="R43" s="16">
        <f>P43-Q43</f>
        <v>7.1031765895000003</v>
      </c>
      <c r="S43" s="12">
        <f>D43-E43</f>
        <v>30807882</v>
      </c>
      <c r="T43" s="17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72</v>
      </c>
      <c r="Q45" s="3"/>
      <c r="R45" s="3"/>
      <c r="S45" s="3"/>
      <c r="T45" s="3"/>
    </row>
    <row r="46" spans="1:20" x14ac:dyDescent="0.25">
      <c r="A46" s="3"/>
      <c r="B46" s="3"/>
      <c r="C46" s="3" t="s">
        <v>73</v>
      </c>
      <c r="D46" s="3"/>
      <c r="E46" s="3"/>
      <c r="F46" s="3"/>
      <c r="G46" s="3" t="s">
        <v>99</v>
      </c>
      <c r="H46" s="3"/>
      <c r="I46" s="3"/>
      <c r="J46" s="3"/>
      <c r="K46" s="3"/>
      <c r="L46" s="3"/>
      <c r="M46" s="3"/>
      <c r="N46" s="3"/>
      <c r="O46" s="3"/>
      <c r="P46" s="3" t="s">
        <v>100</v>
      </c>
      <c r="Q46" s="3"/>
      <c r="R46" s="3"/>
      <c r="S46" s="3"/>
      <c r="T46" s="3"/>
    </row>
    <row r="47" spans="1:20" x14ac:dyDescent="0.25">
      <c r="A47" s="3"/>
      <c r="B47" s="3"/>
      <c r="C47" s="3" t="s">
        <v>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220</v>
      </c>
      <c r="Q47" s="3"/>
      <c r="R47" s="3"/>
      <c r="S47" s="3"/>
      <c r="T47" s="3"/>
    </row>
    <row r="51" spans="1:20" x14ac:dyDescent="0.25">
      <c r="A51" s="18"/>
      <c r="B51" s="18"/>
      <c r="C51" s="18" t="s">
        <v>75</v>
      </c>
      <c r="D51" s="18"/>
      <c r="E51" s="18"/>
      <c r="F51" s="18"/>
      <c r="G51" s="18" t="s">
        <v>75</v>
      </c>
      <c r="H51" s="18"/>
      <c r="I51" s="18"/>
      <c r="J51" s="18"/>
      <c r="K51" s="18"/>
      <c r="L51" s="18"/>
      <c r="M51" s="18"/>
      <c r="N51" s="18"/>
      <c r="O51" s="18"/>
      <c r="P51" s="18" t="s">
        <v>102</v>
      </c>
      <c r="Q51" s="18"/>
      <c r="R51" s="18"/>
      <c r="S51" s="18"/>
      <c r="T51" s="18"/>
    </row>
    <row r="52" spans="1:20" x14ac:dyDescent="0.25">
      <c r="A52" s="3"/>
      <c r="B52" s="3"/>
      <c r="C52" s="3" t="s">
        <v>76</v>
      </c>
      <c r="D52" s="3"/>
      <c r="E52" s="3"/>
      <c r="F52" s="3"/>
      <c r="G52" s="3" t="s">
        <v>76</v>
      </c>
      <c r="H52" s="3"/>
      <c r="I52" s="3"/>
      <c r="J52" s="3"/>
      <c r="K52" s="3"/>
      <c r="L52" s="3"/>
      <c r="M52" s="3"/>
      <c r="N52" s="3"/>
      <c r="O52" s="3"/>
      <c r="P52" s="3" t="s">
        <v>103</v>
      </c>
      <c r="Q52" s="3"/>
      <c r="R52" s="3"/>
      <c r="S52" s="3"/>
      <c r="T5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A50" sqref="A50:T50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67</v>
      </c>
      <c r="C11" s="19" t="s">
        <v>90</v>
      </c>
      <c r="D11" s="21">
        <v>3910400</v>
      </c>
      <c r="E11" s="21">
        <v>2129000</v>
      </c>
      <c r="F11" s="22">
        <v>1.7860460000000002E-2</v>
      </c>
      <c r="G11" s="23">
        <v>100</v>
      </c>
      <c r="H11" s="23">
        <v>100</v>
      </c>
      <c r="I11" s="24">
        <v>0</v>
      </c>
      <c r="J11" s="25">
        <v>1.786046</v>
      </c>
      <c r="K11" s="25">
        <v>1.786046</v>
      </c>
      <c r="L11" s="20">
        <v>0</v>
      </c>
      <c r="M11" s="23">
        <v>100</v>
      </c>
      <c r="N11" s="23">
        <v>54.44</v>
      </c>
      <c r="O11" s="24">
        <v>45.56</v>
      </c>
      <c r="P11" s="25">
        <v>1.786046</v>
      </c>
      <c r="Q11" s="25">
        <v>0.97232344240000002</v>
      </c>
      <c r="R11" s="20">
        <v>0.81</v>
      </c>
      <c r="S11" s="21">
        <f>D11-E11</f>
        <v>1781400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14.75" x14ac:dyDescent="0.25">
      <c r="A13" s="19"/>
      <c r="B13" s="19" t="s">
        <v>221</v>
      </c>
      <c r="C13" s="19" t="s">
        <v>92</v>
      </c>
      <c r="D13" s="21">
        <v>1072700</v>
      </c>
      <c r="E13" s="21">
        <v>931000</v>
      </c>
      <c r="F13" s="22">
        <v>4.8994800000000003E-3</v>
      </c>
      <c r="G13" s="23">
        <v>100</v>
      </c>
      <c r="H13" s="23">
        <v>100</v>
      </c>
      <c r="I13" s="24">
        <v>0</v>
      </c>
      <c r="J13" s="25">
        <v>0.48994799999999999</v>
      </c>
      <c r="K13" s="25">
        <v>0.48994799999999999</v>
      </c>
      <c r="L13" s="20">
        <v>0</v>
      </c>
      <c r="M13" s="23">
        <v>100</v>
      </c>
      <c r="N13" s="23">
        <v>86.79</v>
      </c>
      <c r="O13" s="24">
        <v>13.21</v>
      </c>
      <c r="P13" s="25">
        <v>0.48994799999999999</v>
      </c>
      <c r="Q13" s="25">
        <v>0.4252258692</v>
      </c>
      <c r="R13" s="20">
        <v>0.06</v>
      </c>
      <c r="S13" s="21">
        <f>D13-E13</f>
        <v>141700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260000</v>
      </c>
      <c r="E15" s="21">
        <v>260000</v>
      </c>
      <c r="F15" s="22">
        <v>1.18753E-3</v>
      </c>
      <c r="G15" s="23">
        <v>100</v>
      </c>
      <c r="H15" s="23">
        <v>100</v>
      </c>
      <c r="I15" s="24">
        <v>0</v>
      </c>
      <c r="J15" s="25">
        <v>0.118753</v>
      </c>
      <c r="K15" s="25">
        <v>0.118753</v>
      </c>
      <c r="L15" s="20">
        <v>0</v>
      </c>
      <c r="M15" s="23">
        <v>100</v>
      </c>
      <c r="N15" s="23">
        <v>100</v>
      </c>
      <c r="O15" s="24">
        <v>0</v>
      </c>
      <c r="P15" s="25">
        <v>0.118753</v>
      </c>
      <c r="Q15" s="25">
        <v>0.118753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2178000</v>
      </c>
      <c r="E17" s="21">
        <v>2040000</v>
      </c>
      <c r="F17" s="22">
        <v>9.9478499999999994E-3</v>
      </c>
      <c r="G17" s="23">
        <v>100</v>
      </c>
      <c r="H17" s="23">
        <v>100</v>
      </c>
      <c r="I17" s="24">
        <v>0</v>
      </c>
      <c r="J17" s="25">
        <v>0.99478500000000003</v>
      </c>
      <c r="K17" s="25">
        <v>0.99478500000000003</v>
      </c>
      <c r="L17" s="20">
        <v>0</v>
      </c>
      <c r="M17" s="23">
        <v>100</v>
      </c>
      <c r="N17" s="23">
        <v>93.66</v>
      </c>
      <c r="O17" s="24">
        <v>6.34</v>
      </c>
      <c r="P17" s="25">
        <v>0.99478500000000003</v>
      </c>
      <c r="Q17" s="25">
        <v>0.93171563099999999</v>
      </c>
      <c r="R17" s="20">
        <v>0.06</v>
      </c>
      <c r="S17" s="21">
        <f>D17-E17</f>
        <v>138000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51" x14ac:dyDescent="0.25">
      <c r="A19" s="19"/>
      <c r="B19" s="19"/>
      <c r="C19" s="19" t="s">
        <v>133</v>
      </c>
      <c r="D19" s="21">
        <v>3260000</v>
      </c>
      <c r="E19" s="21">
        <v>3000000</v>
      </c>
      <c r="F19" s="22">
        <v>1.488981E-2</v>
      </c>
      <c r="G19" s="23">
        <v>100</v>
      </c>
      <c r="H19" s="23">
        <v>100</v>
      </c>
      <c r="I19" s="24">
        <v>0</v>
      </c>
      <c r="J19" s="25">
        <v>1.4889810000000001</v>
      </c>
      <c r="K19" s="25">
        <v>1.4889810000000001</v>
      </c>
      <c r="L19" s="20">
        <v>0</v>
      </c>
      <c r="M19" s="23">
        <v>100</v>
      </c>
      <c r="N19" s="23">
        <v>92.02</v>
      </c>
      <c r="O19" s="24">
        <v>7.98</v>
      </c>
      <c r="P19" s="25">
        <v>1.4889810000000001</v>
      </c>
      <c r="Q19" s="25">
        <v>1.3701603162</v>
      </c>
      <c r="R19" s="20">
        <v>0.12</v>
      </c>
      <c r="S19" s="21">
        <f>D19-E19</f>
        <v>260000</v>
      </c>
      <c r="T19" s="19" t="s">
        <v>93</v>
      </c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222</v>
      </c>
      <c r="D21" s="21">
        <v>1792000</v>
      </c>
      <c r="E21" s="21">
        <v>1525500</v>
      </c>
      <c r="F21" s="22">
        <v>8.1848300000000006E-3</v>
      </c>
      <c r="G21" s="23">
        <v>100</v>
      </c>
      <c r="H21" s="23">
        <v>100</v>
      </c>
      <c r="I21" s="24">
        <v>0</v>
      </c>
      <c r="J21" s="25">
        <v>0.81848299999999996</v>
      </c>
      <c r="K21" s="25">
        <v>0.81848299999999996</v>
      </c>
      <c r="L21" s="20">
        <v>0</v>
      </c>
      <c r="M21" s="23">
        <v>100</v>
      </c>
      <c r="N21" s="23">
        <v>85.13</v>
      </c>
      <c r="O21" s="24">
        <v>14.87</v>
      </c>
      <c r="P21" s="25">
        <v>0.81848299999999996</v>
      </c>
      <c r="Q21" s="25">
        <v>0.69677457789999997</v>
      </c>
      <c r="R21" s="20">
        <v>0.12</v>
      </c>
      <c r="S21" s="21">
        <f>D21-E21</f>
        <v>266500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5.5" x14ac:dyDescent="0.25">
      <c r="A23" s="19"/>
      <c r="B23" s="19"/>
      <c r="C23" s="19" t="s">
        <v>141</v>
      </c>
      <c r="D23" s="21">
        <v>675000</v>
      </c>
      <c r="E23" s="21">
        <v>600000</v>
      </c>
      <c r="F23" s="22">
        <v>3.0830100000000002E-3</v>
      </c>
      <c r="G23" s="23">
        <v>100</v>
      </c>
      <c r="H23" s="23">
        <v>100</v>
      </c>
      <c r="I23" s="24">
        <v>0</v>
      </c>
      <c r="J23" s="25">
        <v>0.30830099999999999</v>
      </c>
      <c r="K23" s="25">
        <v>0.30830099999999999</v>
      </c>
      <c r="L23" s="20">
        <v>0</v>
      </c>
      <c r="M23" s="23">
        <v>100</v>
      </c>
      <c r="N23" s="23">
        <v>88.89</v>
      </c>
      <c r="O23" s="24">
        <v>11.11</v>
      </c>
      <c r="P23" s="25">
        <v>0.30830099999999999</v>
      </c>
      <c r="Q23" s="25">
        <v>0.27404875890000002</v>
      </c>
      <c r="R23" s="20">
        <v>0.03</v>
      </c>
      <c r="S23" s="21">
        <f>D23-E23</f>
        <v>75000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51" x14ac:dyDescent="0.25">
      <c r="A25" s="19"/>
      <c r="B25" s="19"/>
      <c r="C25" s="19" t="s">
        <v>176</v>
      </c>
      <c r="D25" s="21">
        <v>7600000</v>
      </c>
      <c r="E25" s="21">
        <v>7600000</v>
      </c>
      <c r="F25" s="22">
        <v>3.4712439999999997E-2</v>
      </c>
      <c r="G25" s="23">
        <v>100</v>
      </c>
      <c r="H25" s="23">
        <v>100</v>
      </c>
      <c r="I25" s="24">
        <v>0</v>
      </c>
      <c r="J25" s="25">
        <v>3.471244</v>
      </c>
      <c r="K25" s="25">
        <v>3.471244</v>
      </c>
      <c r="L25" s="20">
        <v>0</v>
      </c>
      <c r="M25" s="23">
        <v>100</v>
      </c>
      <c r="N25" s="23">
        <v>100</v>
      </c>
      <c r="O25" s="24">
        <v>0</v>
      </c>
      <c r="P25" s="25">
        <v>3.471244</v>
      </c>
      <c r="Q25" s="25">
        <v>3.471244</v>
      </c>
      <c r="R25" s="20">
        <v>0</v>
      </c>
      <c r="S25" s="21">
        <f>D25-E25</f>
        <v>0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5.5" x14ac:dyDescent="0.25">
      <c r="A27" s="19"/>
      <c r="B27" s="19"/>
      <c r="C27" s="19" t="s">
        <v>95</v>
      </c>
      <c r="D27" s="21">
        <v>138798400</v>
      </c>
      <c r="E27" s="21">
        <v>105098800</v>
      </c>
      <c r="F27" s="22">
        <v>0.63395146000000002</v>
      </c>
      <c r="G27" s="23">
        <v>83.79</v>
      </c>
      <c r="H27" s="23">
        <v>75.72</v>
      </c>
      <c r="I27" s="24">
        <v>8.07</v>
      </c>
      <c r="J27" s="25">
        <v>53.118792833400001</v>
      </c>
      <c r="K27" s="25">
        <v>48.002804551200001</v>
      </c>
      <c r="L27" s="20">
        <v>5.12</v>
      </c>
      <c r="M27" s="23">
        <v>83.79</v>
      </c>
      <c r="N27" s="23">
        <v>75.72</v>
      </c>
      <c r="O27" s="24">
        <v>8.07</v>
      </c>
      <c r="P27" s="25">
        <v>53.118792833400001</v>
      </c>
      <c r="Q27" s="25">
        <v>48.002804551200001</v>
      </c>
      <c r="R27" s="20">
        <v>5.12</v>
      </c>
      <c r="S27" s="21">
        <f>D27-E27</f>
        <v>33699600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38.25" x14ac:dyDescent="0.25">
      <c r="A29" s="19"/>
      <c r="B29" s="19"/>
      <c r="C29" s="19" t="s">
        <v>96</v>
      </c>
      <c r="D29" s="21">
        <v>5749728</v>
      </c>
      <c r="E29" s="21">
        <v>4312296</v>
      </c>
      <c r="F29" s="22">
        <v>2.626146E-2</v>
      </c>
      <c r="G29" s="23">
        <v>83.3</v>
      </c>
      <c r="H29" s="23">
        <v>75</v>
      </c>
      <c r="I29" s="24">
        <v>8.3000000000000007</v>
      </c>
      <c r="J29" s="25">
        <v>2.187579618</v>
      </c>
      <c r="K29" s="25">
        <v>1.9696095</v>
      </c>
      <c r="L29" s="20">
        <v>0.22</v>
      </c>
      <c r="M29" s="23">
        <v>83.3</v>
      </c>
      <c r="N29" s="23">
        <v>75</v>
      </c>
      <c r="O29" s="24">
        <v>8.3000000000000007</v>
      </c>
      <c r="P29" s="25">
        <v>2.187579618</v>
      </c>
      <c r="Q29" s="25">
        <v>1.9696095</v>
      </c>
      <c r="R29" s="20">
        <v>0.22</v>
      </c>
      <c r="S29" s="21">
        <f>D29-E29</f>
        <v>1437432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38.25" x14ac:dyDescent="0.25">
      <c r="A31" s="19"/>
      <c r="B31" s="19"/>
      <c r="C31" s="19" t="s">
        <v>97</v>
      </c>
      <c r="D31" s="21">
        <v>323520</v>
      </c>
      <c r="E31" s="21">
        <v>242640</v>
      </c>
      <c r="F31" s="22">
        <v>1.4776500000000001E-3</v>
      </c>
      <c r="G31" s="23">
        <v>83.3</v>
      </c>
      <c r="H31" s="23">
        <v>75</v>
      </c>
      <c r="I31" s="24">
        <v>8.3000000000000007</v>
      </c>
      <c r="J31" s="25">
        <v>0.123088245</v>
      </c>
      <c r="K31" s="25">
        <v>0.11082375</v>
      </c>
      <c r="L31" s="20">
        <v>0.01</v>
      </c>
      <c r="M31" s="23">
        <v>83.3</v>
      </c>
      <c r="N31" s="23">
        <v>75</v>
      </c>
      <c r="O31" s="24">
        <v>8.3000000000000007</v>
      </c>
      <c r="P31" s="25">
        <v>0.123088245</v>
      </c>
      <c r="Q31" s="25">
        <v>0.11082375</v>
      </c>
      <c r="R31" s="20">
        <v>0.01</v>
      </c>
      <c r="S31" s="21">
        <f>D31-E31</f>
        <v>80880</v>
      </c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38.25" x14ac:dyDescent="0.25">
      <c r="A33" s="19"/>
      <c r="B33" s="19"/>
      <c r="C33" s="19" t="s">
        <v>98</v>
      </c>
      <c r="D33" s="21">
        <v>5391936</v>
      </c>
      <c r="E33" s="21">
        <v>4043952</v>
      </c>
      <c r="F33" s="22">
        <v>2.462727E-2</v>
      </c>
      <c r="G33" s="23">
        <v>83.3</v>
      </c>
      <c r="H33" s="23">
        <v>75</v>
      </c>
      <c r="I33" s="24">
        <v>8.3000000000000007</v>
      </c>
      <c r="J33" s="25">
        <v>2.0514515910000002</v>
      </c>
      <c r="K33" s="25">
        <v>1.8470452500000001</v>
      </c>
      <c r="L33" s="20">
        <v>0.2</v>
      </c>
      <c r="M33" s="23">
        <v>83.3</v>
      </c>
      <c r="N33" s="23">
        <v>75</v>
      </c>
      <c r="O33" s="24">
        <v>8.3000000000000007</v>
      </c>
      <c r="P33" s="25">
        <v>2.0514515910000002</v>
      </c>
      <c r="Q33" s="25">
        <v>1.8470452500000001</v>
      </c>
      <c r="R33" s="20">
        <v>0.2</v>
      </c>
      <c r="S33" s="21">
        <f>D33-E33</f>
        <v>1347984</v>
      </c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38.25" x14ac:dyDescent="0.25">
      <c r="A35" s="19"/>
      <c r="B35" s="19"/>
      <c r="C35" s="19" t="s">
        <v>223</v>
      </c>
      <c r="D35" s="21">
        <v>7000000</v>
      </c>
      <c r="E35" s="21">
        <v>7000000</v>
      </c>
      <c r="F35" s="22">
        <v>3.1971979999999997E-2</v>
      </c>
      <c r="G35" s="23">
        <v>100</v>
      </c>
      <c r="H35" s="23">
        <v>100</v>
      </c>
      <c r="I35" s="24">
        <v>0</v>
      </c>
      <c r="J35" s="25">
        <v>3.1971980000000002</v>
      </c>
      <c r="K35" s="25">
        <v>3.1971980000000002</v>
      </c>
      <c r="L35" s="20">
        <v>0</v>
      </c>
      <c r="M35" s="23">
        <v>100</v>
      </c>
      <c r="N35" s="23">
        <v>100</v>
      </c>
      <c r="O35" s="24">
        <v>0</v>
      </c>
      <c r="P35" s="25">
        <v>3.1971980000000002</v>
      </c>
      <c r="Q35" s="25">
        <v>3.1971980000000002</v>
      </c>
      <c r="R35" s="20">
        <v>0</v>
      </c>
      <c r="S35" s="21">
        <f>D35-E35</f>
        <v>0</v>
      </c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25.5" x14ac:dyDescent="0.25">
      <c r="A37" s="19"/>
      <c r="B37" s="19"/>
      <c r="C37" s="19" t="s">
        <v>177</v>
      </c>
      <c r="D37" s="21">
        <v>11080000</v>
      </c>
      <c r="E37" s="21">
        <v>11080000</v>
      </c>
      <c r="F37" s="22">
        <v>5.0607079999999999E-2</v>
      </c>
      <c r="G37" s="23">
        <v>100</v>
      </c>
      <c r="H37" s="23">
        <v>100</v>
      </c>
      <c r="I37" s="24">
        <v>0</v>
      </c>
      <c r="J37" s="25">
        <v>5.060708</v>
      </c>
      <c r="K37" s="25">
        <v>5.060708</v>
      </c>
      <c r="L37" s="20">
        <v>0</v>
      </c>
      <c r="M37" s="23">
        <v>100</v>
      </c>
      <c r="N37" s="23">
        <v>100</v>
      </c>
      <c r="O37" s="24">
        <v>0</v>
      </c>
      <c r="P37" s="25">
        <v>5.060708</v>
      </c>
      <c r="Q37" s="25">
        <v>5.060708</v>
      </c>
      <c r="R37" s="20">
        <v>0</v>
      </c>
      <c r="S37" s="21">
        <f>D37-E37</f>
        <v>0</v>
      </c>
      <c r="T37" s="19"/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38.25" x14ac:dyDescent="0.25">
      <c r="A39" s="19"/>
      <c r="B39" s="19"/>
      <c r="C39" s="19" t="s">
        <v>178</v>
      </c>
      <c r="D39" s="21">
        <v>29850000</v>
      </c>
      <c r="E39" s="21">
        <v>28750000</v>
      </c>
      <c r="F39" s="22">
        <v>0.13633766999999999</v>
      </c>
      <c r="G39" s="23">
        <v>100</v>
      </c>
      <c r="H39" s="23">
        <v>100</v>
      </c>
      <c r="I39" s="24">
        <v>0</v>
      </c>
      <c r="J39" s="25">
        <v>13.633767000000001</v>
      </c>
      <c r="K39" s="25">
        <v>13.633767000000001</v>
      </c>
      <c r="L39" s="20">
        <v>0</v>
      </c>
      <c r="M39" s="23">
        <v>100</v>
      </c>
      <c r="N39" s="23">
        <v>96.31</v>
      </c>
      <c r="O39" s="24">
        <v>3.69</v>
      </c>
      <c r="P39" s="25">
        <v>13.633767000000001</v>
      </c>
      <c r="Q39" s="25">
        <v>13.130680997700001</v>
      </c>
      <c r="R39" s="20">
        <v>0.5</v>
      </c>
      <c r="S39" s="21">
        <f>D39-E39</f>
        <v>1100000</v>
      </c>
      <c r="T39" s="19"/>
    </row>
    <row r="40" spans="1:2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11"/>
      <c r="B41" s="11"/>
      <c r="C41" s="11"/>
      <c r="D41" s="12">
        <f>SUM(D11:D39)</f>
        <v>218941684</v>
      </c>
      <c r="E41" s="12">
        <f>SUM(E11:E39)</f>
        <v>178613188</v>
      </c>
      <c r="F41" s="13">
        <f>SUM(F11:F39)</f>
        <v>0.99999998000000001</v>
      </c>
      <c r="G41" s="17"/>
      <c r="H41" s="17"/>
      <c r="I41" s="17"/>
      <c r="J41" s="16">
        <f>SUM(J11:J39)</f>
        <v>88.849126287399997</v>
      </c>
      <c r="K41" s="16">
        <f>SUM(K11:K39)</f>
        <v>83.298497051200002</v>
      </c>
      <c r="L41" s="16">
        <f>J41-K41</f>
        <v>5.5506292361999998</v>
      </c>
      <c r="M41" s="17"/>
      <c r="N41" s="17"/>
      <c r="O41" s="17"/>
      <c r="P41" s="16">
        <f>SUM(P11:P39)</f>
        <v>88.849126287399997</v>
      </c>
      <c r="Q41" s="16">
        <f>SUM(Q11:Q39)</f>
        <v>81.579115644500007</v>
      </c>
      <c r="R41" s="16">
        <f>P41-Q41</f>
        <v>7.2700106429</v>
      </c>
      <c r="S41" s="12">
        <f>D41-E41</f>
        <v>40328496</v>
      </c>
      <c r="T41" s="17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 t="s">
        <v>72</v>
      </c>
      <c r="Q43" s="3"/>
      <c r="R43" s="3"/>
      <c r="S43" s="3"/>
      <c r="T43" s="3"/>
    </row>
    <row r="44" spans="1:20" x14ac:dyDescent="0.25">
      <c r="A44" s="3"/>
      <c r="B44" s="3"/>
      <c r="C44" s="3" t="s">
        <v>73</v>
      </c>
      <c r="D44" s="3"/>
      <c r="E44" s="3"/>
      <c r="F44" s="3"/>
      <c r="G44" s="3" t="s">
        <v>99</v>
      </c>
      <c r="H44" s="3"/>
      <c r="I44" s="3"/>
      <c r="J44" s="3"/>
      <c r="K44" s="3"/>
      <c r="L44" s="3"/>
      <c r="M44" s="3"/>
      <c r="N44" s="3"/>
      <c r="O44" s="3"/>
      <c r="P44" s="3" t="s">
        <v>100</v>
      </c>
      <c r="Q44" s="3"/>
      <c r="R44" s="3"/>
      <c r="S44" s="3"/>
      <c r="T44" s="3"/>
    </row>
    <row r="45" spans="1:20" x14ac:dyDescent="0.25">
      <c r="A45" s="3"/>
      <c r="B45" s="3"/>
      <c r="C45" s="3" t="s">
        <v>74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224</v>
      </c>
      <c r="Q45" s="3"/>
      <c r="R45" s="3"/>
      <c r="S45" s="3"/>
      <c r="T45" s="3"/>
    </row>
    <row r="49" spans="1:20" x14ac:dyDescent="0.25">
      <c r="A49" s="18"/>
      <c r="B49" s="18"/>
      <c r="C49" s="18" t="s">
        <v>75</v>
      </c>
      <c r="D49" s="18"/>
      <c r="E49" s="18"/>
      <c r="F49" s="18"/>
      <c r="G49" s="18" t="s">
        <v>75</v>
      </c>
      <c r="H49" s="18"/>
      <c r="I49" s="18"/>
      <c r="J49" s="18"/>
      <c r="K49" s="18"/>
      <c r="L49" s="18"/>
      <c r="M49" s="18"/>
      <c r="N49" s="18"/>
      <c r="O49" s="18"/>
      <c r="P49" s="18" t="s">
        <v>102</v>
      </c>
      <c r="Q49" s="18"/>
      <c r="R49" s="18"/>
      <c r="S49" s="18"/>
      <c r="T49" s="18"/>
    </row>
    <row r="50" spans="1:20" x14ac:dyDescent="0.25">
      <c r="A50" s="3"/>
      <c r="B50" s="3"/>
      <c r="C50" s="3" t="s">
        <v>76</v>
      </c>
      <c r="D50" s="3"/>
      <c r="E50" s="3"/>
      <c r="F50" s="3"/>
      <c r="G50" s="3" t="s">
        <v>76</v>
      </c>
      <c r="H50" s="3"/>
      <c r="I50" s="3"/>
      <c r="J50" s="3"/>
      <c r="K50" s="3"/>
      <c r="L50" s="3"/>
      <c r="M50" s="3"/>
      <c r="N50" s="3"/>
      <c r="O50" s="3"/>
      <c r="P50" s="3" t="s">
        <v>103</v>
      </c>
      <c r="Q50" s="3"/>
      <c r="R50" s="3"/>
      <c r="S50" s="3"/>
      <c r="T50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36" sqref="A36:T3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90</v>
      </c>
      <c r="D11" s="21">
        <v>814900</v>
      </c>
      <c r="E11" s="21">
        <v>275500</v>
      </c>
      <c r="F11" s="22">
        <v>1.048546E-2</v>
      </c>
      <c r="G11" s="23">
        <v>100</v>
      </c>
      <c r="H11" s="23">
        <v>100</v>
      </c>
      <c r="I11" s="24">
        <v>0</v>
      </c>
      <c r="J11" s="25">
        <v>1.048546</v>
      </c>
      <c r="K11" s="25">
        <v>1.048546</v>
      </c>
      <c r="L11" s="20">
        <v>0</v>
      </c>
      <c r="M11" s="23">
        <v>100</v>
      </c>
      <c r="N11" s="23">
        <v>33.81</v>
      </c>
      <c r="O11" s="24">
        <v>66.19</v>
      </c>
      <c r="P11" s="25">
        <v>1.048546</v>
      </c>
      <c r="Q11" s="25">
        <v>0.35451340260000003</v>
      </c>
      <c r="R11" s="20">
        <v>0.69</v>
      </c>
      <c r="S11" s="21">
        <f>D11-E11</f>
        <v>539400</v>
      </c>
      <c r="T11" s="19" t="s">
        <v>104</v>
      </c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02" x14ac:dyDescent="0.25">
      <c r="A13" s="19"/>
      <c r="B13" s="19" t="s">
        <v>105</v>
      </c>
      <c r="C13" s="19" t="s">
        <v>92</v>
      </c>
      <c r="D13" s="21">
        <v>469800</v>
      </c>
      <c r="E13" s="21">
        <v>204000</v>
      </c>
      <c r="F13" s="22">
        <v>6.045E-3</v>
      </c>
      <c r="G13" s="23">
        <v>100</v>
      </c>
      <c r="H13" s="23">
        <v>100</v>
      </c>
      <c r="I13" s="24">
        <v>0</v>
      </c>
      <c r="J13" s="25">
        <v>0.60450000000000004</v>
      </c>
      <c r="K13" s="25">
        <v>0.60450000000000004</v>
      </c>
      <c r="L13" s="20">
        <v>0</v>
      </c>
      <c r="M13" s="23">
        <v>100</v>
      </c>
      <c r="N13" s="23">
        <v>43.42</v>
      </c>
      <c r="O13" s="24">
        <v>56.58</v>
      </c>
      <c r="P13" s="25">
        <v>0.60450000000000004</v>
      </c>
      <c r="Q13" s="25">
        <v>0.26247389999999998</v>
      </c>
      <c r="R13" s="20">
        <v>0.34</v>
      </c>
      <c r="S13" s="21">
        <f>D13-E13</f>
        <v>265800</v>
      </c>
      <c r="T13" s="19" t="s">
        <v>106</v>
      </c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107</v>
      </c>
      <c r="D15" s="21">
        <v>140000</v>
      </c>
      <c r="E15" s="21">
        <v>140000</v>
      </c>
      <c r="F15" s="22">
        <v>1.8014000000000001E-3</v>
      </c>
      <c r="G15" s="23">
        <v>100</v>
      </c>
      <c r="H15" s="23">
        <v>100</v>
      </c>
      <c r="I15" s="24">
        <v>0</v>
      </c>
      <c r="J15" s="25">
        <v>0.18013999999999999</v>
      </c>
      <c r="K15" s="25">
        <v>0.18013999999999999</v>
      </c>
      <c r="L15" s="20">
        <v>0</v>
      </c>
      <c r="M15" s="23">
        <v>100</v>
      </c>
      <c r="N15" s="23">
        <v>100</v>
      </c>
      <c r="O15" s="24">
        <v>0</v>
      </c>
      <c r="P15" s="25">
        <v>0.18013999999999999</v>
      </c>
      <c r="Q15" s="25">
        <v>0.18013999999999999</v>
      </c>
      <c r="R15" s="20">
        <v>0</v>
      </c>
      <c r="S15" s="21">
        <f>D15-E15</f>
        <v>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38.25" x14ac:dyDescent="0.25">
      <c r="A17" s="19"/>
      <c r="B17" s="19"/>
      <c r="C17" s="19" t="s">
        <v>94</v>
      </c>
      <c r="D17" s="21">
        <v>1160650</v>
      </c>
      <c r="E17" s="21">
        <v>1000000</v>
      </c>
      <c r="F17" s="22">
        <v>1.4934289999999999E-2</v>
      </c>
      <c r="G17" s="23">
        <v>100</v>
      </c>
      <c r="H17" s="23">
        <v>100</v>
      </c>
      <c r="I17" s="24">
        <v>0</v>
      </c>
      <c r="J17" s="25">
        <v>1.4934289999999999</v>
      </c>
      <c r="K17" s="25">
        <v>1.4934289999999999</v>
      </c>
      <c r="L17" s="20">
        <v>0</v>
      </c>
      <c r="M17" s="23">
        <v>100</v>
      </c>
      <c r="N17" s="23">
        <v>86.16</v>
      </c>
      <c r="O17" s="24">
        <v>13.84</v>
      </c>
      <c r="P17" s="25">
        <v>1.4934289999999999</v>
      </c>
      <c r="Q17" s="25">
        <v>1.2867384263999999</v>
      </c>
      <c r="R17" s="20">
        <v>0.21</v>
      </c>
      <c r="S17" s="21">
        <f>D17-E17</f>
        <v>160650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5.5" x14ac:dyDescent="0.25">
      <c r="A19" s="19"/>
      <c r="B19" s="19"/>
      <c r="C19" s="19" t="s">
        <v>95</v>
      </c>
      <c r="D19" s="21">
        <v>69399200</v>
      </c>
      <c r="E19" s="21">
        <v>58166000</v>
      </c>
      <c r="F19" s="22">
        <v>0.89297159000000004</v>
      </c>
      <c r="G19" s="23">
        <v>83.79</v>
      </c>
      <c r="H19" s="23">
        <v>83.81</v>
      </c>
      <c r="I19" s="24">
        <v>0.02</v>
      </c>
      <c r="J19" s="25">
        <v>74.822089526100001</v>
      </c>
      <c r="K19" s="25">
        <v>74.839948957900006</v>
      </c>
      <c r="L19" s="20">
        <v>0.02</v>
      </c>
      <c r="M19" s="23">
        <v>83.79</v>
      </c>
      <c r="N19" s="23">
        <v>83.81</v>
      </c>
      <c r="O19" s="24">
        <v>0.02</v>
      </c>
      <c r="P19" s="25">
        <v>74.822089526100001</v>
      </c>
      <c r="Q19" s="25">
        <v>74.839948957900006</v>
      </c>
      <c r="R19" s="20">
        <v>0.02</v>
      </c>
      <c r="S19" s="21">
        <f>D19-E19</f>
        <v>11233200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38.25" x14ac:dyDescent="0.25">
      <c r="A21" s="19"/>
      <c r="B21" s="19"/>
      <c r="C21" s="19" t="s">
        <v>96</v>
      </c>
      <c r="D21" s="21">
        <v>2874864</v>
      </c>
      <c r="E21" s="21">
        <v>2395720</v>
      </c>
      <c r="F21" s="22">
        <v>3.6991379999999997E-2</v>
      </c>
      <c r="G21" s="23">
        <v>83.3</v>
      </c>
      <c r="H21" s="23">
        <v>83.33</v>
      </c>
      <c r="I21" s="24">
        <v>0.03</v>
      </c>
      <c r="J21" s="25">
        <v>3.0813819539999998</v>
      </c>
      <c r="K21" s="25">
        <v>3.0824916953999999</v>
      </c>
      <c r="L21" s="20">
        <v>0</v>
      </c>
      <c r="M21" s="23">
        <v>83.3</v>
      </c>
      <c r="N21" s="23">
        <v>83.33</v>
      </c>
      <c r="O21" s="24">
        <v>0.03</v>
      </c>
      <c r="P21" s="25">
        <v>3.0813819539999998</v>
      </c>
      <c r="Q21" s="25">
        <v>3.0824916953999999</v>
      </c>
      <c r="R21" s="20">
        <v>0</v>
      </c>
      <c r="S21" s="21">
        <f>D21-E21</f>
        <v>479144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97</v>
      </c>
      <c r="D23" s="21">
        <v>161760</v>
      </c>
      <c r="E23" s="21">
        <v>134800</v>
      </c>
      <c r="F23" s="22">
        <v>2.0813899999999998E-3</v>
      </c>
      <c r="G23" s="23">
        <v>83.3</v>
      </c>
      <c r="H23" s="23">
        <v>83.33</v>
      </c>
      <c r="I23" s="24">
        <v>0.03</v>
      </c>
      <c r="J23" s="25">
        <v>0.17337978700000001</v>
      </c>
      <c r="K23" s="25">
        <v>0.17344222870000001</v>
      </c>
      <c r="L23" s="20">
        <v>0</v>
      </c>
      <c r="M23" s="23">
        <v>83.3</v>
      </c>
      <c r="N23" s="23">
        <v>83.33</v>
      </c>
      <c r="O23" s="24">
        <v>0.03</v>
      </c>
      <c r="P23" s="25">
        <v>0.17337978700000001</v>
      </c>
      <c r="Q23" s="25">
        <v>0.17344222870000001</v>
      </c>
      <c r="R23" s="20">
        <v>0</v>
      </c>
      <c r="S23" s="21">
        <f>D23-E23</f>
        <v>26960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38.25" x14ac:dyDescent="0.25">
      <c r="A25" s="19"/>
      <c r="B25" s="19"/>
      <c r="C25" s="19" t="s">
        <v>98</v>
      </c>
      <c r="D25" s="21">
        <v>2695968</v>
      </c>
      <c r="E25" s="21">
        <v>2246640</v>
      </c>
      <c r="F25" s="22">
        <v>3.4689490000000003E-2</v>
      </c>
      <c r="G25" s="23">
        <v>83.3</v>
      </c>
      <c r="H25" s="23">
        <v>83.33</v>
      </c>
      <c r="I25" s="24">
        <v>0.03</v>
      </c>
      <c r="J25" s="25">
        <v>2.8896345170000002</v>
      </c>
      <c r="K25" s="25">
        <v>2.8906752017000001</v>
      </c>
      <c r="L25" s="20">
        <v>0</v>
      </c>
      <c r="M25" s="23">
        <v>83.3</v>
      </c>
      <c r="N25" s="23">
        <v>83.33</v>
      </c>
      <c r="O25" s="24">
        <v>0.03</v>
      </c>
      <c r="P25" s="25">
        <v>2.8896345170000002</v>
      </c>
      <c r="Q25" s="25">
        <v>2.8906752017000001</v>
      </c>
      <c r="R25" s="20">
        <v>0</v>
      </c>
      <c r="S25" s="21">
        <f>D25-E25</f>
        <v>449328</v>
      </c>
      <c r="T25" s="19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1"/>
      <c r="B27" s="11"/>
      <c r="C27" s="11"/>
      <c r="D27" s="12">
        <f>SUM(D11:D25)</f>
        <v>77717142</v>
      </c>
      <c r="E27" s="12">
        <f>SUM(E11:E25)</f>
        <v>64562660</v>
      </c>
      <c r="F27" s="13">
        <f>SUM(F11:F25)</f>
        <v>1</v>
      </c>
      <c r="G27" s="17"/>
      <c r="H27" s="17"/>
      <c r="I27" s="17"/>
      <c r="J27" s="16">
        <f>SUM(J11:J25)</f>
        <v>84.293100784100005</v>
      </c>
      <c r="K27" s="16">
        <f>SUM(K11:K25)</f>
        <v>84.313173083699994</v>
      </c>
      <c r="L27" s="16">
        <f>J27-K27</f>
        <v>-2.0072299599987999E-2</v>
      </c>
      <c r="M27" s="17"/>
      <c r="N27" s="17"/>
      <c r="O27" s="17"/>
      <c r="P27" s="16">
        <f>SUM(P11:P25)</f>
        <v>84.293100784100005</v>
      </c>
      <c r="Q27" s="16">
        <f>SUM(Q11:Q25)</f>
        <v>83.0704238127</v>
      </c>
      <c r="R27" s="16">
        <f>P27-Q27</f>
        <v>1.2226769714000001</v>
      </c>
      <c r="S27" s="12">
        <f>D27-E27</f>
        <v>13154482</v>
      </c>
      <c r="T27" s="17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72</v>
      </c>
      <c r="Q29" s="3"/>
      <c r="R29" s="3"/>
      <c r="S29" s="3"/>
      <c r="T29" s="3"/>
    </row>
    <row r="30" spans="1:20" x14ac:dyDescent="0.25">
      <c r="A30" s="3"/>
      <c r="B30" s="3"/>
      <c r="C30" s="3" t="s">
        <v>73</v>
      </c>
      <c r="D30" s="3"/>
      <c r="E30" s="3"/>
      <c r="F30" s="3"/>
      <c r="G30" s="3" t="s">
        <v>99</v>
      </c>
      <c r="H30" s="3"/>
      <c r="I30" s="3"/>
      <c r="J30" s="3"/>
      <c r="K30" s="3"/>
      <c r="L30" s="3"/>
      <c r="M30" s="3"/>
      <c r="N30" s="3"/>
      <c r="O30" s="3"/>
      <c r="P30" s="3" t="s">
        <v>100</v>
      </c>
      <c r="Q30" s="3"/>
      <c r="R30" s="3"/>
      <c r="S30" s="3"/>
      <c r="T30" s="3"/>
    </row>
    <row r="31" spans="1:20" x14ac:dyDescent="0.25">
      <c r="A31" s="3"/>
      <c r="B31" s="3"/>
      <c r="C31" s="3" t="s">
        <v>74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 t="s">
        <v>108</v>
      </c>
      <c r="Q31" s="3"/>
      <c r="R31" s="3"/>
      <c r="S31" s="3"/>
      <c r="T31" s="3"/>
    </row>
    <row r="35" spans="1:20" x14ac:dyDescent="0.25">
      <c r="A35" s="18"/>
      <c r="B35" s="18"/>
      <c r="C35" s="18" t="s">
        <v>75</v>
      </c>
      <c r="D35" s="18"/>
      <c r="E35" s="18"/>
      <c r="F35" s="18"/>
      <c r="G35" s="18" t="s">
        <v>75</v>
      </c>
      <c r="H35" s="18"/>
      <c r="I35" s="18"/>
      <c r="J35" s="18"/>
      <c r="K35" s="18"/>
      <c r="L35" s="18"/>
      <c r="M35" s="18"/>
      <c r="N35" s="18"/>
      <c r="O35" s="18"/>
      <c r="P35" s="18" t="s">
        <v>102</v>
      </c>
      <c r="Q35" s="18"/>
      <c r="R35" s="18"/>
      <c r="S35" s="18"/>
      <c r="T35" s="18"/>
    </row>
    <row r="36" spans="1:20" x14ac:dyDescent="0.25">
      <c r="A36" s="3"/>
      <c r="B36" s="3"/>
      <c r="C36" s="3" t="s">
        <v>76</v>
      </c>
      <c r="D36" s="3"/>
      <c r="E36" s="3"/>
      <c r="F36" s="3"/>
      <c r="G36" s="3" t="s">
        <v>76</v>
      </c>
      <c r="H36" s="3"/>
      <c r="I36" s="3"/>
      <c r="J36" s="3"/>
      <c r="K36" s="3"/>
      <c r="L36" s="3"/>
      <c r="M36" s="3"/>
      <c r="N36" s="3"/>
      <c r="O36" s="3"/>
      <c r="P36" s="3" t="s">
        <v>103</v>
      </c>
      <c r="Q36" s="3"/>
      <c r="R36" s="3"/>
      <c r="S36" s="3"/>
      <c r="T3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A52" sqref="A52:T52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109</v>
      </c>
      <c r="D11" s="21">
        <v>3350748205</v>
      </c>
      <c r="E11" s="21">
        <v>2789482243</v>
      </c>
      <c r="F11" s="22">
        <v>0.29965728000000003</v>
      </c>
      <c r="G11" s="23">
        <v>92.84</v>
      </c>
      <c r="H11" s="23">
        <v>92.13</v>
      </c>
      <c r="I11" s="24">
        <v>0.71</v>
      </c>
      <c r="J11" s="25">
        <v>27.820181875199999</v>
      </c>
      <c r="K11" s="25">
        <v>27.607425206399999</v>
      </c>
      <c r="L11" s="20">
        <v>0.21</v>
      </c>
      <c r="M11" s="23">
        <v>92.84</v>
      </c>
      <c r="N11" s="23">
        <v>83.25</v>
      </c>
      <c r="O11" s="24">
        <v>9.59</v>
      </c>
      <c r="P11" s="25">
        <v>27.820181875199999</v>
      </c>
      <c r="Q11" s="25">
        <v>24.94646856</v>
      </c>
      <c r="R11" s="20">
        <v>2.87</v>
      </c>
      <c r="S11" s="21">
        <f>D11-E11</f>
        <v>561265962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110</v>
      </c>
      <c r="C13" s="19" t="s">
        <v>111</v>
      </c>
      <c r="D13" s="21">
        <v>284078398</v>
      </c>
      <c r="E13" s="21">
        <v>237697168</v>
      </c>
      <c r="F13" s="22">
        <v>2.540512E-2</v>
      </c>
      <c r="G13" s="23">
        <v>92.84</v>
      </c>
      <c r="H13" s="23">
        <v>92.48</v>
      </c>
      <c r="I13" s="24">
        <v>0.36</v>
      </c>
      <c r="J13" s="25">
        <v>2.3586113408</v>
      </c>
      <c r="K13" s="25">
        <v>2.3494654975999998</v>
      </c>
      <c r="L13" s="20">
        <v>0.01</v>
      </c>
      <c r="M13" s="23">
        <v>92.84</v>
      </c>
      <c r="N13" s="23">
        <v>83.67</v>
      </c>
      <c r="O13" s="24">
        <v>9.17</v>
      </c>
      <c r="P13" s="25">
        <v>2.3586113408</v>
      </c>
      <c r="Q13" s="25">
        <v>2.1256463904</v>
      </c>
      <c r="R13" s="20">
        <v>0.23</v>
      </c>
      <c r="S13" s="21">
        <f>D13-E13</f>
        <v>46381230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25.5" x14ac:dyDescent="0.25">
      <c r="A15" s="19"/>
      <c r="B15" s="19"/>
      <c r="C15" s="19" t="s">
        <v>112</v>
      </c>
      <c r="D15" s="21">
        <v>144791500</v>
      </c>
      <c r="E15" s="21">
        <v>131710000</v>
      </c>
      <c r="F15" s="22">
        <v>1.29487E-2</v>
      </c>
      <c r="G15" s="23">
        <v>92.83</v>
      </c>
      <c r="H15" s="23">
        <v>91.94</v>
      </c>
      <c r="I15" s="24">
        <v>0.89</v>
      </c>
      <c r="J15" s="25">
        <v>1.2020278209999999</v>
      </c>
      <c r="K15" s="25">
        <v>1.1905034779999999</v>
      </c>
      <c r="L15" s="20">
        <v>0.01</v>
      </c>
      <c r="M15" s="23">
        <v>92.83</v>
      </c>
      <c r="N15" s="23">
        <v>90.97</v>
      </c>
      <c r="O15" s="24">
        <v>1.86</v>
      </c>
      <c r="P15" s="25">
        <v>1.2020278209999999</v>
      </c>
      <c r="Q15" s="25">
        <v>1.177943239</v>
      </c>
      <c r="R15" s="20">
        <v>0.02</v>
      </c>
      <c r="S15" s="21">
        <f>D15-E15</f>
        <v>13081500</v>
      </c>
      <c r="T15" s="19"/>
    </row>
    <row r="16" spans="1:2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.5" x14ac:dyDescent="0.25">
      <c r="A17" s="19"/>
      <c r="B17" s="19"/>
      <c r="C17" s="19" t="s">
        <v>113</v>
      </c>
      <c r="D17" s="21">
        <v>114800000</v>
      </c>
      <c r="E17" s="21">
        <v>95840000</v>
      </c>
      <c r="F17" s="22">
        <v>1.0266559999999999E-2</v>
      </c>
      <c r="G17" s="23">
        <v>92.84</v>
      </c>
      <c r="H17" s="23">
        <v>91.4</v>
      </c>
      <c r="I17" s="24">
        <v>1.44</v>
      </c>
      <c r="J17" s="25">
        <v>0.95314743040000005</v>
      </c>
      <c r="K17" s="25">
        <v>0.93836358399999997</v>
      </c>
      <c r="L17" s="20">
        <v>0.01</v>
      </c>
      <c r="M17" s="23">
        <v>92.84</v>
      </c>
      <c r="N17" s="23">
        <v>83.48</v>
      </c>
      <c r="O17" s="24">
        <v>9.36</v>
      </c>
      <c r="P17" s="25">
        <v>0.95314743040000005</v>
      </c>
      <c r="Q17" s="25">
        <v>0.85705242879999999</v>
      </c>
      <c r="R17" s="20">
        <v>0.1</v>
      </c>
      <c r="S17" s="21">
        <f>D17-E17</f>
        <v>18960000</v>
      </c>
      <c r="T17" s="19"/>
    </row>
    <row r="18" spans="1:20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38.25" x14ac:dyDescent="0.25">
      <c r="A19" s="19"/>
      <c r="B19" s="19"/>
      <c r="C19" s="19" t="s">
        <v>114</v>
      </c>
      <c r="D19" s="21">
        <v>126854000</v>
      </c>
      <c r="E19" s="21">
        <v>89415000</v>
      </c>
      <c r="F19" s="22">
        <v>1.134455E-2</v>
      </c>
      <c r="G19" s="23">
        <v>92.84</v>
      </c>
      <c r="H19" s="23">
        <v>92.65</v>
      </c>
      <c r="I19" s="24">
        <v>0.19</v>
      </c>
      <c r="J19" s="25">
        <v>1.0532280220000001</v>
      </c>
      <c r="K19" s="25">
        <v>1.0510725574999999</v>
      </c>
      <c r="L19" s="20">
        <v>0</v>
      </c>
      <c r="M19" s="23">
        <v>92.84</v>
      </c>
      <c r="N19" s="23">
        <v>70.489999999999995</v>
      </c>
      <c r="O19" s="24">
        <v>22.35</v>
      </c>
      <c r="P19" s="25">
        <v>1.0532280220000001</v>
      </c>
      <c r="Q19" s="25">
        <v>0.79967732950000003</v>
      </c>
      <c r="R19" s="20">
        <v>0.25</v>
      </c>
      <c r="S19" s="21">
        <f>D19-E19</f>
        <v>37439000</v>
      </c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25.5" x14ac:dyDescent="0.25">
      <c r="A21" s="19"/>
      <c r="B21" s="19"/>
      <c r="C21" s="19" t="s">
        <v>115</v>
      </c>
      <c r="D21" s="21">
        <v>169394004</v>
      </c>
      <c r="E21" s="21">
        <v>141508680</v>
      </c>
      <c r="F21" s="22">
        <v>1.51489E-2</v>
      </c>
      <c r="G21" s="23">
        <v>92.84</v>
      </c>
      <c r="H21" s="23">
        <v>92.41</v>
      </c>
      <c r="I21" s="24">
        <v>0.43</v>
      </c>
      <c r="J21" s="25">
        <v>1.4064238760000001</v>
      </c>
      <c r="K21" s="25">
        <v>1.3999098489999999</v>
      </c>
      <c r="L21" s="20">
        <v>0.01</v>
      </c>
      <c r="M21" s="23">
        <v>92.84</v>
      </c>
      <c r="N21" s="23">
        <v>83.54</v>
      </c>
      <c r="O21" s="24">
        <v>9.3000000000000007</v>
      </c>
      <c r="P21" s="25">
        <v>1.4064238760000001</v>
      </c>
      <c r="Q21" s="25">
        <v>1.2655391060000001</v>
      </c>
      <c r="R21" s="20">
        <v>0.14000000000000001</v>
      </c>
      <c r="S21" s="21">
        <f>D21-E21</f>
        <v>27885324</v>
      </c>
      <c r="T21" s="19"/>
    </row>
    <row r="22" spans="1:2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38.25" x14ac:dyDescent="0.25">
      <c r="A23" s="19"/>
      <c r="B23" s="19"/>
      <c r="C23" s="19" t="s">
        <v>116</v>
      </c>
      <c r="D23" s="21">
        <v>42556956</v>
      </c>
      <c r="E23" s="21">
        <v>22710451</v>
      </c>
      <c r="F23" s="22">
        <v>3.8058699999999998E-3</v>
      </c>
      <c r="G23" s="23">
        <v>90.29</v>
      </c>
      <c r="H23" s="23">
        <v>96.01</v>
      </c>
      <c r="I23" s="24">
        <v>5.72</v>
      </c>
      <c r="J23" s="25">
        <v>0.34363200230000002</v>
      </c>
      <c r="K23" s="25">
        <v>0.36540157870000001</v>
      </c>
      <c r="L23" s="20">
        <v>0.02</v>
      </c>
      <c r="M23" s="23">
        <v>90.29</v>
      </c>
      <c r="N23" s="23">
        <v>53.36</v>
      </c>
      <c r="O23" s="24">
        <v>36.93</v>
      </c>
      <c r="P23" s="25">
        <v>0.34363200230000002</v>
      </c>
      <c r="Q23" s="25">
        <v>0.20308122319999999</v>
      </c>
      <c r="R23" s="20">
        <v>0.14000000000000001</v>
      </c>
      <c r="S23" s="21">
        <f>D23-E23</f>
        <v>19846505</v>
      </c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5.5" x14ac:dyDescent="0.25">
      <c r="A25" s="19"/>
      <c r="B25" s="19"/>
      <c r="C25" s="19" t="s">
        <v>117</v>
      </c>
      <c r="D25" s="21">
        <v>132149</v>
      </c>
      <c r="E25" s="21">
        <v>36558</v>
      </c>
      <c r="F25" s="22">
        <v>1.182E-5</v>
      </c>
      <c r="G25" s="23">
        <v>85.39</v>
      </c>
      <c r="H25" s="23">
        <v>81.81</v>
      </c>
      <c r="I25" s="24">
        <v>3.58</v>
      </c>
      <c r="J25" s="25">
        <v>1.0093098E-3</v>
      </c>
      <c r="K25" s="25">
        <v>9.6699419999999995E-4</v>
      </c>
      <c r="L25" s="20">
        <v>0</v>
      </c>
      <c r="M25" s="23">
        <v>85.39</v>
      </c>
      <c r="N25" s="23">
        <v>27.66</v>
      </c>
      <c r="O25" s="24">
        <v>57.73</v>
      </c>
      <c r="P25" s="25">
        <v>1.0093098E-3</v>
      </c>
      <c r="Q25" s="25">
        <v>3.2694119999999999E-4</v>
      </c>
      <c r="R25" s="20">
        <v>0</v>
      </c>
      <c r="S25" s="21">
        <f>D25-E25</f>
        <v>95591</v>
      </c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25.5" x14ac:dyDescent="0.25">
      <c r="A27" s="19"/>
      <c r="B27" s="19"/>
      <c r="C27" s="19" t="s">
        <v>118</v>
      </c>
      <c r="D27" s="21">
        <v>424283513</v>
      </c>
      <c r="E27" s="21">
        <v>240561134</v>
      </c>
      <c r="F27" s="22">
        <v>3.7943659999999997E-2</v>
      </c>
      <c r="G27" s="23">
        <v>89.68</v>
      </c>
      <c r="H27" s="23">
        <v>90.65</v>
      </c>
      <c r="I27" s="24">
        <v>0.97</v>
      </c>
      <c r="J27" s="25">
        <v>3.4027874288</v>
      </c>
      <c r="K27" s="25">
        <v>3.4395927789999998</v>
      </c>
      <c r="L27" s="20">
        <v>0.04</v>
      </c>
      <c r="M27" s="23">
        <v>89.68</v>
      </c>
      <c r="N27" s="23">
        <v>56.7</v>
      </c>
      <c r="O27" s="24">
        <v>32.979999999999997</v>
      </c>
      <c r="P27" s="25">
        <v>3.4027874288</v>
      </c>
      <c r="Q27" s="25">
        <v>2.1514055220000001</v>
      </c>
      <c r="R27" s="20">
        <v>1.25</v>
      </c>
      <c r="S27" s="21">
        <f>D27-E27</f>
        <v>183722379</v>
      </c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38.25" x14ac:dyDescent="0.25">
      <c r="A29" s="19"/>
      <c r="B29" s="19"/>
      <c r="C29" s="19" t="s">
        <v>119</v>
      </c>
      <c r="D29" s="21">
        <v>10901828</v>
      </c>
      <c r="E29" s="21">
        <v>5642883</v>
      </c>
      <c r="F29" s="22">
        <v>9.7495000000000004E-4</v>
      </c>
      <c r="G29" s="23">
        <v>88.91</v>
      </c>
      <c r="H29" s="23">
        <v>90.81</v>
      </c>
      <c r="I29" s="24">
        <v>1.9</v>
      </c>
      <c r="J29" s="25">
        <v>8.6682804500000002E-2</v>
      </c>
      <c r="K29" s="25">
        <v>8.8535209500000003E-2</v>
      </c>
      <c r="L29" s="20">
        <v>0</v>
      </c>
      <c r="M29" s="23">
        <v>88.91</v>
      </c>
      <c r="N29" s="23">
        <v>51.76</v>
      </c>
      <c r="O29" s="24">
        <v>37.15</v>
      </c>
      <c r="P29" s="25">
        <v>8.6682804500000002E-2</v>
      </c>
      <c r="Q29" s="25">
        <v>5.0463411999999999E-2</v>
      </c>
      <c r="R29" s="20">
        <v>0.04</v>
      </c>
      <c r="S29" s="21">
        <f>D29-E29</f>
        <v>5258945</v>
      </c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5.5" x14ac:dyDescent="0.25">
      <c r="A31" s="19"/>
      <c r="B31" s="19"/>
      <c r="C31" s="19" t="s">
        <v>120</v>
      </c>
      <c r="D31" s="21">
        <v>26679068</v>
      </c>
      <c r="E31" s="21">
        <v>16928821</v>
      </c>
      <c r="F31" s="22">
        <v>2.3859100000000002E-3</v>
      </c>
      <c r="G31" s="23">
        <v>92.84</v>
      </c>
      <c r="H31" s="23">
        <v>90.81</v>
      </c>
      <c r="I31" s="24">
        <v>2.0299999999999998</v>
      </c>
      <c r="J31" s="25">
        <v>0.22150788439999999</v>
      </c>
      <c r="K31" s="25">
        <v>0.2166644871</v>
      </c>
      <c r="L31" s="20">
        <v>0</v>
      </c>
      <c r="M31" s="23">
        <v>92.84</v>
      </c>
      <c r="N31" s="23">
        <v>63.45</v>
      </c>
      <c r="O31" s="24">
        <v>29.39</v>
      </c>
      <c r="P31" s="25">
        <v>0.22150788439999999</v>
      </c>
      <c r="Q31" s="25">
        <v>0.15138598950000001</v>
      </c>
      <c r="R31" s="20">
        <v>7.0000000000000007E-2</v>
      </c>
      <c r="S31" s="21">
        <f>D31-E31</f>
        <v>9750247</v>
      </c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38.25" x14ac:dyDescent="0.25">
      <c r="A33" s="19"/>
      <c r="B33" s="19"/>
      <c r="C33" s="19" t="s">
        <v>121</v>
      </c>
      <c r="D33" s="21">
        <v>18432632</v>
      </c>
      <c r="E33" s="21">
        <v>0</v>
      </c>
      <c r="F33" s="22">
        <v>1.64843E-3</v>
      </c>
      <c r="G33" s="23">
        <v>83.35</v>
      </c>
      <c r="H33" s="23">
        <v>0</v>
      </c>
      <c r="I33" s="24">
        <v>83.35</v>
      </c>
      <c r="J33" s="25">
        <v>0.1373966405</v>
      </c>
      <c r="K33" s="25">
        <v>0</v>
      </c>
      <c r="L33" s="20">
        <v>0.14000000000000001</v>
      </c>
      <c r="M33" s="23">
        <v>83.35</v>
      </c>
      <c r="N33" s="23">
        <v>0</v>
      </c>
      <c r="O33" s="24">
        <v>83.35</v>
      </c>
      <c r="P33" s="25">
        <v>0.1373966405</v>
      </c>
      <c r="Q33" s="25">
        <v>0</v>
      </c>
      <c r="R33" s="20">
        <v>0.14000000000000001</v>
      </c>
      <c r="S33" s="21">
        <f>D33-E33</f>
        <v>18432632</v>
      </c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51" x14ac:dyDescent="0.25">
      <c r="A35" s="19"/>
      <c r="B35" s="19"/>
      <c r="C35" s="19" t="s">
        <v>122</v>
      </c>
      <c r="D35" s="21">
        <v>4000471612</v>
      </c>
      <c r="E35" s="21">
        <v>3381242776</v>
      </c>
      <c r="F35" s="22">
        <v>0.35776202000000001</v>
      </c>
      <c r="G35" s="23">
        <v>90.7</v>
      </c>
      <c r="H35" s="23">
        <v>91.04</v>
      </c>
      <c r="I35" s="24">
        <v>0.34</v>
      </c>
      <c r="J35" s="25">
        <v>32.449015213999999</v>
      </c>
      <c r="K35" s="25">
        <v>32.570654300800001</v>
      </c>
      <c r="L35" s="20">
        <v>0.12</v>
      </c>
      <c r="M35" s="23">
        <v>90.7</v>
      </c>
      <c r="N35" s="23">
        <v>84.52</v>
      </c>
      <c r="O35" s="24">
        <v>6.18</v>
      </c>
      <c r="P35" s="25">
        <v>32.449015213999999</v>
      </c>
      <c r="Q35" s="25">
        <v>30.238045930399998</v>
      </c>
      <c r="R35" s="20">
        <v>2.21</v>
      </c>
      <c r="S35" s="21">
        <f>D35-E35</f>
        <v>619228836</v>
      </c>
      <c r="T35" s="19" t="s">
        <v>123</v>
      </c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51" x14ac:dyDescent="0.25">
      <c r="A37" s="19"/>
      <c r="B37" s="19"/>
      <c r="C37" s="19" t="s">
        <v>124</v>
      </c>
      <c r="D37" s="21">
        <v>557294889</v>
      </c>
      <c r="E37" s="21">
        <v>462405395</v>
      </c>
      <c r="F37" s="22">
        <v>4.9838859999999999E-2</v>
      </c>
      <c r="G37" s="23">
        <v>90.21</v>
      </c>
      <c r="H37" s="23">
        <v>86.12</v>
      </c>
      <c r="I37" s="24">
        <v>4.09</v>
      </c>
      <c r="J37" s="25">
        <v>4.4959635605999999</v>
      </c>
      <c r="K37" s="25">
        <v>4.2921226232</v>
      </c>
      <c r="L37" s="20">
        <v>0.2</v>
      </c>
      <c r="M37" s="23">
        <v>90.21</v>
      </c>
      <c r="N37" s="23">
        <v>82.97</v>
      </c>
      <c r="O37" s="24">
        <v>7.24</v>
      </c>
      <c r="P37" s="25">
        <v>4.4959635605999999</v>
      </c>
      <c r="Q37" s="25">
        <v>4.1351302142000002</v>
      </c>
      <c r="R37" s="20">
        <v>0.36</v>
      </c>
      <c r="S37" s="21">
        <f>D37-E37</f>
        <v>94889494</v>
      </c>
      <c r="T37" s="19" t="s">
        <v>123</v>
      </c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51" x14ac:dyDescent="0.25">
      <c r="A39" s="19"/>
      <c r="B39" s="19"/>
      <c r="C39" s="19" t="s">
        <v>125</v>
      </c>
      <c r="D39" s="21">
        <v>1852916186</v>
      </c>
      <c r="E39" s="21">
        <v>1621589125</v>
      </c>
      <c r="F39" s="22">
        <v>0.16570621999999999</v>
      </c>
      <c r="G39" s="23">
        <v>92.5</v>
      </c>
      <c r="H39" s="23">
        <v>99.64</v>
      </c>
      <c r="I39" s="24">
        <v>7.14</v>
      </c>
      <c r="J39" s="25">
        <v>15.327825349999999</v>
      </c>
      <c r="K39" s="25">
        <v>16.5109677608</v>
      </c>
      <c r="L39" s="20">
        <v>1.18</v>
      </c>
      <c r="M39" s="23">
        <v>92.5</v>
      </c>
      <c r="N39" s="23">
        <v>87.52</v>
      </c>
      <c r="O39" s="24">
        <v>4.9800000000000004</v>
      </c>
      <c r="P39" s="25">
        <v>15.327825349999999</v>
      </c>
      <c r="Q39" s="25">
        <v>14.502608374399999</v>
      </c>
      <c r="R39" s="20">
        <v>0.83</v>
      </c>
      <c r="S39" s="21">
        <f>D39-E39</f>
        <v>231327061</v>
      </c>
      <c r="T39" s="19" t="s">
        <v>123</v>
      </c>
    </row>
    <row r="40" spans="1:2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51" x14ac:dyDescent="0.25">
      <c r="A41" s="19"/>
      <c r="B41" s="19"/>
      <c r="C41" s="19" t="s">
        <v>126</v>
      </c>
      <c r="D41" s="21">
        <v>57600000</v>
      </c>
      <c r="E41" s="21">
        <v>32900000</v>
      </c>
      <c r="F41" s="22">
        <v>5.1511700000000001E-3</v>
      </c>
      <c r="G41" s="23">
        <v>90.7</v>
      </c>
      <c r="H41" s="23">
        <v>72.14</v>
      </c>
      <c r="I41" s="24">
        <v>18.559999999999999</v>
      </c>
      <c r="J41" s="25">
        <v>0.46721111900000001</v>
      </c>
      <c r="K41" s="25">
        <v>0.37160540380000001</v>
      </c>
      <c r="L41" s="20">
        <v>0.1</v>
      </c>
      <c r="M41" s="23">
        <v>90.7</v>
      </c>
      <c r="N41" s="23">
        <v>57.12</v>
      </c>
      <c r="O41" s="24">
        <v>33.58</v>
      </c>
      <c r="P41" s="25">
        <v>0.46721111900000001</v>
      </c>
      <c r="Q41" s="25">
        <v>0.29423483039999998</v>
      </c>
      <c r="R41" s="20">
        <v>0.17</v>
      </c>
      <c r="S41" s="21">
        <f>D41-E41</f>
        <v>24700000</v>
      </c>
      <c r="T41" s="19"/>
    </row>
    <row r="42" spans="1:2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1"/>
      <c r="B43" s="11"/>
      <c r="C43" s="11"/>
      <c r="D43" s="12">
        <f>SUM(D11:D41)</f>
        <v>11181934940</v>
      </c>
      <c r="E43" s="12">
        <f>SUM(E11:E41)</f>
        <v>9269670234</v>
      </c>
      <c r="F43" s="13">
        <f>SUM(F11:F41)</f>
        <v>1.0000000200000001</v>
      </c>
      <c r="G43" s="17"/>
      <c r="H43" s="17"/>
      <c r="I43" s="17"/>
      <c r="J43" s="16">
        <f>SUM(J11:J41)</f>
        <v>91.726651679300005</v>
      </c>
      <c r="K43" s="16">
        <f>SUM(K11:K41)</f>
        <v>92.393251309600004</v>
      </c>
      <c r="L43" s="16">
        <f>J43-K43</f>
        <v>-0.66659963030001002</v>
      </c>
      <c r="M43" s="17"/>
      <c r="N43" s="17"/>
      <c r="O43" s="17"/>
      <c r="P43" s="16">
        <f>SUM(P11:P41)</f>
        <v>91.726651679300005</v>
      </c>
      <c r="Q43" s="16">
        <f>SUM(Q11:Q41)</f>
        <v>82.899009491000001</v>
      </c>
      <c r="R43" s="16">
        <f>P43-Q43</f>
        <v>8.8276421883000005</v>
      </c>
      <c r="S43" s="12">
        <f>D43-E43</f>
        <v>1912264706</v>
      </c>
      <c r="T43" s="17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72</v>
      </c>
      <c r="Q45" s="3"/>
      <c r="R45" s="3"/>
      <c r="S45" s="3"/>
      <c r="T45" s="3"/>
    </row>
    <row r="46" spans="1:20" x14ac:dyDescent="0.25">
      <c r="A46" s="3"/>
      <c r="B46" s="3"/>
      <c r="C46" s="3" t="s">
        <v>73</v>
      </c>
      <c r="D46" s="3"/>
      <c r="E46" s="3"/>
      <c r="F46" s="3"/>
      <c r="G46" s="3" t="s">
        <v>99</v>
      </c>
      <c r="H46" s="3"/>
      <c r="I46" s="3"/>
      <c r="J46" s="3"/>
      <c r="K46" s="3"/>
      <c r="L46" s="3"/>
      <c r="M46" s="3"/>
      <c r="N46" s="3"/>
      <c r="O46" s="3"/>
      <c r="P46" s="3" t="s">
        <v>100</v>
      </c>
      <c r="Q46" s="3"/>
      <c r="R46" s="3"/>
      <c r="S46" s="3"/>
      <c r="T46" s="3"/>
    </row>
    <row r="47" spans="1:20" x14ac:dyDescent="0.25">
      <c r="A47" s="3"/>
      <c r="B47" s="3"/>
      <c r="C47" s="3" t="s">
        <v>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127</v>
      </c>
      <c r="Q47" s="3"/>
      <c r="R47" s="3"/>
      <c r="S47" s="3"/>
      <c r="T47" s="3"/>
    </row>
    <row r="51" spans="1:20" x14ac:dyDescent="0.25">
      <c r="A51" s="18"/>
      <c r="B51" s="18"/>
      <c r="C51" s="18" t="s">
        <v>75</v>
      </c>
      <c r="D51" s="18"/>
      <c r="E51" s="18"/>
      <c r="F51" s="18"/>
      <c r="G51" s="18" t="s">
        <v>75</v>
      </c>
      <c r="H51" s="18"/>
      <c r="I51" s="18"/>
      <c r="J51" s="18"/>
      <c r="K51" s="18"/>
      <c r="L51" s="18"/>
      <c r="M51" s="18"/>
      <c r="N51" s="18"/>
      <c r="O51" s="18"/>
      <c r="P51" s="18" t="s">
        <v>102</v>
      </c>
      <c r="Q51" s="18"/>
      <c r="R51" s="18"/>
      <c r="S51" s="18"/>
      <c r="T51" s="18"/>
    </row>
    <row r="52" spans="1:20" x14ac:dyDescent="0.25">
      <c r="A52" s="3"/>
      <c r="B52" s="3"/>
      <c r="C52" s="3" t="s">
        <v>76</v>
      </c>
      <c r="D52" s="3"/>
      <c r="E52" s="3"/>
      <c r="F52" s="3"/>
      <c r="G52" s="3" t="s">
        <v>76</v>
      </c>
      <c r="H52" s="3"/>
      <c r="I52" s="3"/>
      <c r="J52" s="3"/>
      <c r="K52" s="3"/>
      <c r="L52" s="3"/>
      <c r="M52" s="3"/>
      <c r="N52" s="3"/>
      <c r="O52" s="3"/>
      <c r="P52" s="3" t="s">
        <v>103</v>
      </c>
      <c r="Q52" s="3"/>
      <c r="R52" s="3"/>
      <c r="S52" s="3"/>
      <c r="T52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128</v>
      </c>
      <c r="D11" s="21">
        <v>5112000</v>
      </c>
      <c r="E11" s="21">
        <v>4700000</v>
      </c>
      <c r="F11" s="22">
        <v>1</v>
      </c>
      <c r="G11" s="23">
        <v>100</v>
      </c>
      <c r="H11" s="23">
        <v>100</v>
      </c>
      <c r="I11" s="24">
        <v>0</v>
      </c>
      <c r="J11" s="25">
        <v>100</v>
      </c>
      <c r="K11" s="25">
        <v>100</v>
      </c>
      <c r="L11" s="20">
        <v>0</v>
      </c>
      <c r="M11" s="23">
        <v>100</v>
      </c>
      <c r="N11" s="23">
        <v>91.94</v>
      </c>
      <c r="O11" s="24">
        <v>8.06</v>
      </c>
      <c r="P11" s="25">
        <v>100</v>
      </c>
      <c r="Q11" s="25">
        <v>91.94</v>
      </c>
      <c r="R11" s="20">
        <v>8.06</v>
      </c>
      <c r="S11" s="21">
        <f>D11-E11</f>
        <v>412000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129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5112000</v>
      </c>
      <c r="E15" s="12">
        <f>SUM(E11:E11)</f>
        <v>4700000</v>
      </c>
      <c r="F15" s="13">
        <f>SUM(F11:F11)</f>
        <v>1</v>
      </c>
      <c r="G15" s="17"/>
      <c r="H15" s="17"/>
      <c r="I15" s="17"/>
      <c r="J15" s="16">
        <f>SUM(J11:J11)</f>
        <v>100</v>
      </c>
      <c r="K15" s="16">
        <f>SUM(K11:K11)</f>
        <v>100</v>
      </c>
      <c r="L15" s="16">
        <f>J15-K15</f>
        <v>0</v>
      </c>
      <c r="M15" s="17"/>
      <c r="N15" s="17"/>
      <c r="O15" s="17"/>
      <c r="P15" s="16">
        <f>SUM(P11:P11)</f>
        <v>100</v>
      </c>
      <c r="Q15" s="16">
        <f>SUM(Q11:Q11)</f>
        <v>91.94</v>
      </c>
      <c r="R15" s="16">
        <f>P15-Q15</f>
        <v>8.06</v>
      </c>
      <c r="S15" s="12">
        <f>D15-E15</f>
        <v>412000</v>
      </c>
      <c r="T15" s="17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72</v>
      </c>
      <c r="Q17" s="3"/>
      <c r="R17" s="3"/>
      <c r="S17" s="3"/>
      <c r="T17" s="3"/>
    </row>
    <row r="18" spans="1:20" x14ac:dyDescent="0.25">
      <c r="A18" s="3"/>
      <c r="B18" s="3"/>
      <c r="C18" s="3" t="s">
        <v>73</v>
      </c>
      <c r="D18" s="3"/>
      <c r="E18" s="3"/>
      <c r="F18" s="3"/>
      <c r="G18" s="3" t="s">
        <v>99</v>
      </c>
      <c r="H18" s="3"/>
      <c r="I18" s="3"/>
      <c r="J18" s="3"/>
      <c r="K18" s="3"/>
      <c r="L18" s="3"/>
      <c r="M18" s="3"/>
      <c r="N18" s="3"/>
      <c r="O18" s="3"/>
      <c r="P18" s="3" t="s">
        <v>100</v>
      </c>
      <c r="Q18" s="3"/>
      <c r="R18" s="3"/>
      <c r="S18" s="3"/>
      <c r="T18" s="3"/>
    </row>
    <row r="19" spans="1:20" x14ac:dyDescent="0.25">
      <c r="A19" s="3"/>
      <c r="B19" s="3"/>
      <c r="C19" s="3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130</v>
      </c>
      <c r="Q19" s="3"/>
      <c r="R19" s="3"/>
      <c r="S19" s="3"/>
      <c r="T19" s="3"/>
    </row>
    <row r="23" spans="1:20" x14ac:dyDescent="0.25">
      <c r="A23" s="18"/>
      <c r="B23" s="18"/>
      <c r="C23" s="18" t="s">
        <v>75</v>
      </c>
      <c r="D23" s="18"/>
      <c r="E23" s="18"/>
      <c r="F23" s="18"/>
      <c r="G23" s="18" t="s">
        <v>75</v>
      </c>
      <c r="H23" s="18"/>
      <c r="I23" s="18"/>
      <c r="J23" s="18"/>
      <c r="K23" s="18"/>
      <c r="L23" s="18"/>
      <c r="M23" s="18"/>
      <c r="N23" s="18"/>
      <c r="O23" s="18"/>
      <c r="P23" s="18" t="s">
        <v>102</v>
      </c>
      <c r="Q23" s="18"/>
      <c r="R23" s="18"/>
      <c r="S23" s="18"/>
      <c r="T23" s="18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76</v>
      </c>
      <c r="H24" s="3"/>
      <c r="I24" s="3"/>
      <c r="J24" s="3"/>
      <c r="K24" s="3"/>
      <c r="L24" s="3"/>
      <c r="M24" s="3"/>
      <c r="N24" s="3"/>
      <c r="O24" s="3"/>
      <c r="P24" s="3" t="s">
        <v>103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26" sqref="A26:T26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90</v>
      </c>
      <c r="D11" s="21">
        <v>4700650</v>
      </c>
      <c r="E11" s="21">
        <v>3217300</v>
      </c>
      <c r="F11" s="22">
        <v>0.24889534999999999</v>
      </c>
      <c r="G11" s="23">
        <v>100</v>
      </c>
      <c r="H11" s="23">
        <v>100</v>
      </c>
      <c r="I11" s="24">
        <v>0</v>
      </c>
      <c r="J11" s="25">
        <v>24.889534999999999</v>
      </c>
      <c r="K11" s="25">
        <v>24.889534999999999</v>
      </c>
      <c r="L11" s="20">
        <v>0</v>
      </c>
      <c r="M11" s="23">
        <v>100</v>
      </c>
      <c r="N11" s="23">
        <v>68.44</v>
      </c>
      <c r="O11" s="24">
        <v>31.56</v>
      </c>
      <c r="P11" s="25">
        <v>24.889534999999999</v>
      </c>
      <c r="Q11" s="25">
        <v>17.034397754</v>
      </c>
      <c r="R11" s="20">
        <v>7.86</v>
      </c>
      <c r="S11" s="21">
        <f>D11-E11</f>
        <v>1483350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131</v>
      </c>
      <c r="C13" s="19" t="s">
        <v>92</v>
      </c>
      <c r="D13" s="21">
        <v>10981500</v>
      </c>
      <c r="E13" s="21">
        <v>7960000</v>
      </c>
      <c r="F13" s="22">
        <v>0.58146092000000005</v>
      </c>
      <c r="G13" s="23">
        <v>100</v>
      </c>
      <c r="H13" s="23">
        <v>100</v>
      </c>
      <c r="I13" s="24">
        <v>0</v>
      </c>
      <c r="J13" s="25">
        <v>58.146092000000003</v>
      </c>
      <c r="K13" s="25">
        <v>58.146092000000003</v>
      </c>
      <c r="L13" s="20">
        <v>0</v>
      </c>
      <c r="M13" s="23">
        <v>100</v>
      </c>
      <c r="N13" s="23">
        <v>72.489999999999995</v>
      </c>
      <c r="O13" s="24">
        <v>27.51</v>
      </c>
      <c r="P13" s="25">
        <v>58.146092000000003</v>
      </c>
      <c r="Q13" s="25">
        <v>42.150102090799997</v>
      </c>
      <c r="R13" s="20">
        <v>16</v>
      </c>
      <c r="S13" s="21">
        <f>D13-E13</f>
        <v>3021500</v>
      </c>
      <c r="T13" s="19"/>
    </row>
    <row r="14" spans="1:20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38.25" x14ac:dyDescent="0.25">
      <c r="A15" s="19"/>
      <c r="B15" s="19"/>
      <c r="C15" s="19" t="s">
        <v>94</v>
      </c>
      <c r="D15" s="21">
        <v>3203900</v>
      </c>
      <c r="E15" s="21">
        <v>2970000</v>
      </c>
      <c r="F15" s="22">
        <v>0.16964372999999999</v>
      </c>
      <c r="G15" s="23">
        <v>100</v>
      </c>
      <c r="H15" s="23">
        <v>100</v>
      </c>
      <c r="I15" s="24">
        <v>0</v>
      </c>
      <c r="J15" s="25">
        <v>16.964372999999998</v>
      </c>
      <c r="K15" s="25">
        <v>16.964372999999998</v>
      </c>
      <c r="L15" s="20">
        <v>0</v>
      </c>
      <c r="M15" s="23">
        <v>100</v>
      </c>
      <c r="N15" s="23">
        <v>92.7</v>
      </c>
      <c r="O15" s="24">
        <v>7.3</v>
      </c>
      <c r="P15" s="25">
        <v>16.964372999999998</v>
      </c>
      <c r="Q15" s="25">
        <v>15.725973771</v>
      </c>
      <c r="R15" s="20">
        <v>1.24</v>
      </c>
      <c r="S15" s="21">
        <f>D15-E15</f>
        <v>233900</v>
      </c>
      <c r="T15" s="19"/>
    </row>
    <row r="16" spans="1:2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1"/>
      <c r="B17" s="11"/>
      <c r="C17" s="11"/>
      <c r="D17" s="12">
        <f>SUM(D11:D15)</f>
        <v>18886050</v>
      </c>
      <c r="E17" s="12">
        <f>SUM(E11:E15)</f>
        <v>14147300</v>
      </c>
      <c r="F17" s="13">
        <f>SUM(F11:F15)</f>
        <v>1</v>
      </c>
      <c r="G17" s="17"/>
      <c r="H17" s="17"/>
      <c r="I17" s="17"/>
      <c r="J17" s="16">
        <f>SUM(J11:J15)</f>
        <v>100</v>
      </c>
      <c r="K17" s="16">
        <f>SUM(K11:K15)</f>
        <v>100</v>
      </c>
      <c r="L17" s="16">
        <f>J17-K17</f>
        <v>0</v>
      </c>
      <c r="M17" s="17"/>
      <c r="N17" s="17"/>
      <c r="O17" s="17"/>
      <c r="P17" s="16">
        <f>SUM(P11:P15)</f>
        <v>100</v>
      </c>
      <c r="Q17" s="16">
        <f>SUM(Q11:Q15)</f>
        <v>74.910473615800001</v>
      </c>
      <c r="R17" s="16">
        <f>P17-Q17</f>
        <v>25.089526384199999</v>
      </c>
      <c r="S17" s="12">
        <f>D17-E17</f>
        <v>4738750</v>
      </c>
      <c r="T17" s="17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72</v>
      </c>
      <c r="Q19" s="3"/>
      <c r="R19" s="3"/>
      <c r="S19" s="3"/>
      <c r="T19" s="3"/>
    </row>
    <row r="20" spans="1:20" x14ac:dyDescent="0.25">
      <c r="A20" s="3"/>
      <c r="B20" s="3"/>
      <c r="C20" s="3" t="s">
        <v>73</v>
      </c>
      <c r="D20" s="3"/>
      <c r="E20" s="3"/>
      <c r="F20" s="3"/>
      <c r="G20" s="3" t="s">
        <v>99</v>
      </c>
      <c r="H20" s="3"/>
      <c r="I20" s="3"/>
      <c r="J20" s="3"/>
      <c r="K20" s="3"/>
      <c r="L20" s="3"/>
      <c r="M20" s="3"/>
      <c r="N20" s="3"/>
      <c r="O20" s="3"/>
      <c r="P20" s="3" t="s">
        <v>100</v>
      </c>
      <c r="Q20" s="3"/>
      <c r="R20" s="3"/>
      <c r="S20" s="3"/>
      <c r="T20" s="3"/>
    </row>
    <row r="21" spans="1:20" x14ac:dyDescent="0.25">
      <c r="A21" s="3"/>
      <c r="B21" s="3"/>
      <c r="C21" s="3" t="s">
        <v>74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132</v>
      </c>
      <c r="Q21" s="3"/>
      <c r="R21" s="3"/>
      <c r="S21" s="3"/>
      <c r="T21" s="3"/>
    </row>
    <row r="25" spans="1:20" x14ac:dyDescent="0.25">
      <c r="A25" s="18"/>
      <c r="B25" s="18"/>
      <c r="C25" s="18" t="s">
        <v>75</v>
      </c>
      <c r="D25" s="18"/>
      <c r="E25" s="18"/>
      <c r="F25" s="18"/>
      <c r="G25" s="18" t="s">
        <v>75</v>
      </c>
      <c r="H25" s="18"/>
      <c r="I25" s="18"/>
      <c r="J25" s="18"/>
      <c r="K25" s="18"/>
      <c r="L25" s="18"/>
      <c r="M25" s="18"/>
      <c r="N25" s="18"/>
      <c r="O25" s="18"/>
      <c r="P25" s="18" t="s">
        <v>102</v>
      </c>
      <c r="Q25" s="18"/>
      <c r="R25" s="18"/>
      <c r="S25" s="18"/>
      <c r="T25" s="18"/>
    </row>
    <row r="26" spans="1:20" x14ac:dyDescent="0.25">
      <c r="A26" s="3"/>
      <c r="B26" s="3"/>
      <c r="C26" s="3" t="s">
        <v>76</v>
      </c>
      <c r="D26" s="3"/>
      <c r="E26" s="3"/>
      <c r="F26" s="3"/>
      <c r="G26" s="3" t="s">
        <v>76</v>
      </c>
      <c r="H26" s="3"/>
      <c r="I26" s="3"/>
      <c r="J26" s="3"/>
      <c r="K26" s="3"/>
      <c r="L26" s="3"/>
      <c r="M26" s="3"/>
      <c r="N26" s="3"/>
      <c r="O26" s="3"/>
      <c r="P26" s="3" t="s">
        <v>103</v>
      </c>
      <c r="Q26" s="3"/>
      <c r="R26" s="3"/>
      <c r="S26" s="3"/>
      <c r="T26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51" x14ac:dyDescent="0.25">
      <c r="A11" s="20">
        <v>1</v>
      </c>
      <c r="B11" s="19" t="s">
        <v>38</v>
      </c>
      <c r="C11" s="19" t="s">
        <v>133</v>
      </c>
      <c r="D11" s="21">
        <v>63000000</v>
      </c>
      <c r="E11" s="21">
        <v>60787000</v>
      </c>
      <c r="F11" s="22">
        <v>1</v>
      </c>
      <c r="G11" s="23">
        <v>97.03</v>
      </c>
      <c r="H11" s="23">
        <v>97.02</v>
      </c>
      <c r="I11" s="24">
        <v>0.01</v>
      </c>
      <c r="J11" s="25">
        <v>97.03</v>
      </c>
      <c r="K11" s="25">
        <v>97.02</v>
      </c>
      <c r="L11" s="20">
        <v>0.01</v>
      </c>
      <c r="M11" s="23">
        <v>97.03</v>
      </c>
      <c r="N11" s="23">
        <v>96.49</v>
      </c>
      <c r="O11" s="24">
        <v>0.54</v>
      </c>
      <c r="P11" s="25">
        <v>97.03</v>
      </c>
      <c r="Q11" s="25">
        <v>96.49</v>
      </c>
      <c r="R11" s="20">
        <v>0.54</v>
      </c>
      <c r="S11" s="21">
        <f>D11-E11</f>
        <v>2213000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76.5" x14ac:dyDescent="0.25">
      <c r="A13" s="19"/>
      <c r="B13" s="19" t="s">
        <v>134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63000000</v>
      </c>
      <c r="E15" s="12">
        <f>SUM(E11:E11)</f>
        <v>60787000</v>
      </c>
      <c r="F15" s="13">
        <f>SUM(F11:F11)</f>
        <v>1</v>
      </c>
      <c r="G15" s="17"/>
      <c r="H15" s="17"/>
      <c r="I15" s="17"/>
      <c r="J15" s="16">
        <f>SUM(J11:J11)</f>
        <v>97.03</v>
      </c>
      <c r="K15" s="16">
        <f>SUM(K11:K11)</f>
        <v>97.02</v>
      </c>
      <c r="L15" s="16">
        <f>J15-K15</f>
        <v>1.0000000000005E-2</v>
      </c>
      <c r="M15" s="17"/>
      <c r="N15" s="17"/>
      <c r="O15" s="17"/>
      <c r="P15" s="16">
        <f>SUM(P11:P11)</f>
        <v>97.03</v>
      </c>
      <c r="Q15" s="16">
        <f>SUM(Q11:Q11)</f>
        <v>96.49</v>
      </c>
      <c r="R15" s="16">
        <f>P15-Q15</f>
        <v>0.54000000000001003</v>
      </c>
      <c r="S15" s="12">
        <f>D15-E15</f>
        <v>2213000</v>
      </c>
      <c r="T15" s="17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72</v>
      </c>
      <c r="Q17" s="3"/>
      <c r="R17" s="3"/>
      <c r="S17" s="3"/>
      <c r="T17" s="3"/>
    </row>
    <row r="18" spans="1:20" x14ac:dyDescent="0.25">
      <c r="A18" s="3"/>
      <c r="B18" s="3"/>
      <c r="C18" s="3" t="s">
        <v>73</v>
      </c>
      <c r="D18" s="3"/>
      <c r="E18" s="3"/>
      <c r="F18" s="3"/>
      <c r="G18" s="3" t="s">
        <v>99</v>
      </c>
      <c r="H18" s="3"/>
      <c r="I18" s="3"/>
      <c r="J18" s="3"/>
      <c r="K18" s="3"/>
      <c r="L18" s="3"/>
      <c r="M18" s="3"/>
      <c r="N18" s="3"/>
      <c r="O18" s="3"/>
      <c r="P18" s="3" t="s">
        <v>100</v>
      </c>
      <c r="Q18" s="3"/>
      <c r="R18" s="3"/>
      <c r="S18" s="3"/>
      <c r="T18" s="3"/>
    </row>
    <row r="19" spans="1:20" x14ac:dyDescent="0.25">
      <c r="A19" s="3"/>
      <c r="B19" s="3"/>
      <c r="C19" s="3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135</v>
      </c>
      <c r="Q19" s="3"/>
      <c r="R19" s="3"/>
      <c r="S19" s="3"/>
      <c r="T19" s="3"/>
    </row>
    <row r="23" spans="1:20" x14ac:dyDescent="0.25">
      <c r="A23" s="18"/>
      <c r="B23" s="18"/>
      <c r="C23" s="18" t="s">
        <v>75</v>
      </c>
      <c r="D23" s="18"/>
      <c r="E23" s="18"/>
      <c r="F23" s="18"/>
      <c r="G23" s="18" t="s">
        <v>75</v>
      </c>
      <c r="H23" s="18"/>
      <c r="I23" s="18"/>
      <c r="J23" s="18"/>
      <c r="K23" s="18"/>
      <c r="L23" s="18"/>
      <c r="M23" s="18"/>
      <c r="N23" s="18"/>
      <c r="O23" s="18"/>
      <c r="P23" s="18" t="s">
        <v>102</v>
      </c>
      <c r="Q23" s="18"/>
      <c r="R23" s="18"/>
      <c r="S23" s="18"/>
      <c r="T23" s="18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76</v>
      </c>
      <c r="H24" s="3"/>
      <c r="I24" s="3"/>
      <c r="J24" s="3"/>
      <c r="K24" s="3"/>
      <c r="L24" s="3"/>
      <c r="M24" s="3"/>
      <c r="N24" s="3"/>
      <c r="O24" s="3"/>
      <c r="P24" s="3" t="s">
        <v>103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90</v>
      </c>
      <c r="D11" s="21">
        <v>9174300</v>
      </c>
      <c r="E11" s="21">
        <v>3590160</v>
      </c>
      <c r="F11" s="22">
        <v>1</v>
      </c>
      <c r="G11" s="23">
        <v>100</v>
      </c>
      <c r="H11" s="23">
        <v>100</v>
      </c>
      <c r="I11" s="24">
        <v>0</v>
      </c>
      <c r="J11" s="25">
        <v>100</v>
      </c>
      <c r="K11" s="25">
        <v>100</v>
      </c>
      <c r="L11" s="20">
        <v>0</v>
      </c>
      <c r="M11" s="23">
        <v>100</v>
      </c>
      <c r="N11" s="23">
        <v>39.130000000000003</v>
      </c>
      <c r="O11" s="24">
        <v>60.87</v>
      </c>
      <c r="P11" s="25">
        <v>100</v>
      </c>
      <c r="Q11" s="25">
        <v>39.130000000000003</v>
      </c>
      <c r="R11" s="20">
        <v>60.87</v>
      </c>
      <c r="S11" s="21">
        <f>D11-E11</f>
        <v>5584140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76.5" x14ac:dyDescent="0.25">
      <c r="A13" s="19"/>
      <c r="B13" s="19" t="s">
        <v>136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9174300</v>
      </c>
      <c r="E15" s="12">
        <f>SUM(E11:E11)</f>
        <v>3590160</v>
      </c>
      <c r="F15" s="13">
        <f>SUM(F11:F11)</f>
        <v>1</v>
      </c>
      <c r="G15" s="17"/>
      <c r="H15" s="17"/>
      <c r="I15" s="17"/>
      <c r="J15" s="16">
        <f>SUM(J11:J11)</f>
        <v>100</v>
      </c>
      <c r="K15" s="16">
        <f>SUM(K11:K11)</f>
        <v>100</v>
      </c>
      <c r="L15" s="16">
        <f>J15-K15</f>
        <v>0</v>
      </c>
      <c r="M15" s="17"/>
      <c r="N15" s="17"/>
      <c r="O15" s="17"/>
      <c r="P15" s="16">
        <f>SUM(P11:P11)</f>
        <v>100</v>
      </c>
      <c r="Q15" s="16">
        <f>SUM(Q11:Q11)</f>
        <v>39.130000000000003</v>
      </c>
      <c r="R15" s="16">
        <f>P15-Q15</f>
        <v>60.87</v>
      </c>
      <c r="S15" s="12">
        <f>D15-E15</f>
        <v>5584140</v>
      </c>
      <c r="T15" s="17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72</v>
      </c>
      <c r="Q17" s="3"/>
      <c r="R17" s="3"/>
      <c r="S17" s="3"/>
      <c r="T17" s="3"/>
    </row>
    <row r="18" spans="1:20" x14ac:dyDescent="0.25">
      <c r="A18" s="3"/>
      <c r="B18" s="3"/>
      <c r="C18" s="3" t="s">
        <v>73</v>
      </c>
      <c r="D18" s="3"/>
      <c r="E18" s="3"/>
      <c r="F18" s="3"/>
      <c r="G18" s="3" t="s">
        <v>99</v>
      </c>
      <c r="H18" s="3"/>
      <c r="I18" s="3"/>
      <c r="J18" s="3"/>
      <c r="K18" s="3"/>
      <c r="L18" s="3"/>
      <c r="M18" s="3"/>
      <c r="N18" s="3"/>
      <c r="O18" s="3"/>
      <c r="P18" s="3" t="s">
        <v>100</v>
      </c>
      <c r="Q18" s="3"/>
      <c r="R18" s="3"/>
      <c r="S18" s="3"/>
      <c r="T18" s="3"/>
    </row>
    <row r="19" spans="1:20" x14ac:dyDescent="0.25">
      <c r="A19" s="3"/>
      <c r="B19" s="3"/>
      <c r="C19" s="3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137</v>
      </c>
      <c r="Q19" s="3"/>
      <c r="R19" s="3"/>
      <c r="S19" s="3"/>
      <c r="T19" s="3"/>
    </row>
    <row r="23" spans="1:20" x14ac:dyDescent="0.25">
      <c r="A23" s="18"/>
      <c r="B23" s="18"/>
      <c r="C23" s="18" t="s">
        <v>75</v>
      </c>
      <c r="D23" s="18"/>
      <c r="E23" s="18"/>
      <c r="F23" s="18"/>
      <c r="G23" s="18" t="s">
        <v>75</v>
      </c>
      <c r="H23" s="18"/>
      <c r="I23" s="18"/>
      <c r="J23" s="18"/>
      <c r="K23" s="18"/>
      <c r="L23" s="18"/>
      <c r="M23" s="18"/>
      <c r="N23" s="18"/>
      <c r="O23" s="18"/>
      <c r="P23" s="18" t="s">
        <v>102</v>
      </c>
      <c r="Q23" s="18"/>
      <c r="R23" s="18"/>
      <c r="S23" s="18"/>
      <c r="T23" s="18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76</v>
      </c>
      <c r="H24" s="3"/>
      <c r="I24" s="3"/>
      <c r="J24" s="3"/>
      <c r="K24" s="3"/>
      <c r="L24" s="3"/>
      <c r="M24" s="3"/>
      <c r="N24" s="3"/>
      <c r="O24" s="3"/>
      <c r="P24" s="3" t="s">
        <v>103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24" sqref="A24:T24"/>
    </sheetView>
  </sheetViews>
  <sheetFormatPr defaultRowHeight="15" x14ac:dyDescent="0.25"/>
  <cols>
    <col min="1" max="1" width="5" customWidth="1"/>
    <col min="2" max="2" width="40" customWidth="1"/>
    <col min="3" max="3" width="35" customWidth="1"/>
    <col min="4" max="5" width="20" customWidth="1"/>
    <col min="6" max="6" width="16" customWidth="1"/>
    <col min="7" max="18" width="10" customWidth="1"/>
    <col min="19" max="19" width="20" customWidth="1"/>
    <col min="20" max="20" width="28" customWidth="1"/>
  </cols>
  <sheetData>
    <row r="1" spans="1:2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x14ac:dyDescent="0.25">
      <c r="A4" t="s">
        <v>78</v>
      </c>
      <c r="C4" t="s">
        <v>79</v>
      </c>
    </row>
    <row r="5" spans="1:20" x14ac:dyDescent="0.25">
      <c r="A5" t="s">
        <v>80</v>
      </c>
      <c r="C5" t="s">
        <v>81</v>
      </c>
    </row>
    <row r="6" spans="1:20" x14ac:dyDescent="0.25">
      <c r="A6" s="30" t="s">
        <v>4</v>
      </c>
      <c r="B6" s="30" t="s">
        <v>82</v>
      </c>
      <c r="C6" s="30" t="s">
        <v>83</v>
      </c>
      <c r="D6" s="30" t="s">
        <v>84</v>
      </c>
      <c r="E6" s="30" t="s">
        <v>8</v>
      </c>
      <c r="F6" s="30" t="s">
        <v>85</v>
      </c>
      <c r="G6" s="30" t="s">
        <v>86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11</v>
      </c>
      <c r="T6" s="30" t="s">
        <v>87</v>
      </c>
    </row>
    <row r="7" spans="1:20" x14ac:dyDescent="0.25">
      <c r="A7" s="30"/>
      <c r="B7" s="30"/>
      <c r="C7" s="30"/>
      <c r="D7" s="30"/>
      <c r="E7" s="30"/>
      <c r="F7" s="30"/>
      <c r="G7" s="30" t="s">
        <v>12</v>
      </c>
      <c r="H7" s="30"/>
      <c r="I7" s="30"/>
      <c r="J7" s="30" t="s">
        <v>13</v>
      </c>
      <c r="K7" s="30"/>
      <c r="L7" s="30"/>
      <c r="M7" s="30" t="s">
        <v>14</v>
      </c>
      <c r="N7" s="30"/>
      <c r="O7" s="30"/>
      <c r="P7" s="30" t="s">
        <v>15</v>
      </c>
      <c r="Q7" s="30"/>
      <c r="R7" s="30"/>
      <c r="S7" s="30"/>
      <c r="T7" s="30"/>
    </row>
    <row r="8" spans="1:20" x14ac:dyDescent="0.25">
      <c r="A8" s="30"/>
      <c r="B8" s="30"/>
      <c r="C8" s="30"/>
      <c r="D8" s="30"/>
      <c r="E8" s="30"/>
      <c r="F8" s="30"/>
      <c r="G8" s="1" t="s">
        <v>16</v>
      </c>
      <c r="H8" s="1" t="s">
        <v>17</v>
      </c>
      <c r="I8" s="1" t="s">
        <v>18</v>
      </c>
      <c r="J8" s="1" t="s">
        <v>16</v>
      </c>
      <c r="K8" s="1" t="s">
        <v>17</v>
      </c>
      <c r="L8" s="1" t="s">
        <v>18</v>
      </c>
      <c r="M8" s="1" t="s">
        <v>16</v>
      </c>
      <c r="N8" s="1" t="s">
        <v>17</v>
      </c>
      <c r="O8" s="1" t="s">
        <v>18</v>
      </c>
      <c r="P8" s="1" t="s">
        <v>16</v>
      </c>
      <c r="Q8" s="1" t="s">
        <v>17</v>
      </c>
      <c r="R8" s="1" t="s">
        <v>18</v>
      </c>
      <c r="S8" s="30"/>
      <c r="T8" s="30"/>
    </row>
    <row r="9" spans="1:20" ht="38.25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88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89</v>
      </c>
    </row>
    <row r="10" spans="1:2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38.25" x14ac:dyDescent="0.25">
      <c r="A11" s="20">
        <v>1</v>
      </c>
      <c r="B11" s="19" t="s">
        <v>38</v>
      </c>
      <c r="C11" s="19" t="s">
        <v>138</v>
      </c>
      <c r="D11" s="21">
        <v>2220000</v>
      </c>
      <c r="E11" s="21">
        <v>1108000</v>
      </c>
      <c r="F11" s="22">
        <v>1</v>
      </c>
      <c r="G11" s="23">
        <v>91.65</v>
      </c>
      <c r="H11" s="23">
        <v>83.33</v>
      </c>
      <c r="I11" s="24">
        <v>8.32</v>
      </c>
      <c r="J11" s="25">
        <v>91.65</v>
      </c>
      <c r="K11" s="25">
        <v>83.33</v>
      </c>
      <c r="L11" s="20">
        <v>8.32</v>
      </c>
      <c r="M11" s="23">
        <v>91.65</v>
      </c>
      <c r="N11" s="23">
        <v>49.91</v>
      </c>
      <c r="O11" s="24">
        <v>41.74</v>
      </c>
      <c r="P11" s="25">
        <v>91.65</v>
      </c>
      <c r="Q11" s="25">
        <v>49.91</v>
      </c>
      <c r="R11" s="20">
        <v>41.74</v>
      </c>
      <c r="S11" s="21">
        <f>D11-E11</f>
        <v>1112000</v>
      </c>
      <c r="T11" s="19"/>
    </row>
    <row r="12" spans="1:20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89.25" x14ac:dyDescent="0.25">
      <c r="A13" s="19"/>
      <c r="B13" s="19" t="s">
        <v>139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1"/>
      <c r="B15" s="11"/>
      <c r="C15" s="11"/>
      <c r="D15" s="12">
        <f>SUM(D11:D11)</f>
        <v>2220000</v>
      </c>
      <c r="E15" s="12">
        <f>SUM(E11:E11)</f>
        <v>1108000</v>
      </c>
      <c r="F15" s="13">
        <f>SUM(F11:F11)</f>
        <v>1</v>
      </c>
      <c r="G15" s="17"/>
      <c r="H15" s="17"/>
      <c r="I15" s="17"/>
      <c r="J15" s="16">
        <f>SUM(J11:J11)</f>
        <v>91.65</v>
      </c>
      <c r="K15" s="16">
        <f>SUM(K11:K11)</f>
        <v>83.33</v>
      </c>
      <c r="L15" s="16">
        <f>J15-K15</f>
        <v>8.32</v>
      </c>
      <c r="M15" s="17"/>
      <c r="N15" s="17"/>
      <c r="O15" s="17"/>
      <c r="P15" s="16">
        <f>SUM(P11:P11)</f>
        <v>91.65</v>
      </c>
      <c r="Q15" s="16">
        <f>SUM(Q11:Q11)</f>
        <v>49.91</v>
      </c>
      <c r="R15" s="16">
        <f>P15-Q15</f>
        <v>41.74</v>
      </c>
      <c r="S15" s="12">
        <f>D15-E15</f>
        <v>1112000</v>
      </c>
      <c r="T15" s="17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72</v>
      </c>
      <c r="Q17" s="3"/>
      <c r="R17" s="3"/>
      <c r="S17" s="3"/>
      <c r="T17" s="3"/>
    </row>
    <row r="18" spans="1:20" x14ac:dyDescent="0.25">
      <c r="A18" s="3"/>
      <c r="B18" s="3"/>
      <c r="C18" s="3" t="s">
        <v>73</v>
      </c>
      <c r="D18" s="3"/>
      <c r="E18" s="3"/>
      <c r="F18" s="3"/>
      <c r="G18" s="3" t="s">
        <v>99</v>
      </c>
      <c r="H18" s="3"/>
      <c r="I18" s="3"/>
      <c r="J18" s="3"/>
      <c r="K18" s="3"/>
      <c r="L18" s="3"/>
      <c r="M18" s="3"/>
      <c r="N18" s="3"/>
      <c r="O18" s="3"/>
      <c r="P18" s="3" t="s">
        <v>100</v>
      </c>
      <c r="Q18" s="3"/>
      <c r="R18" s="3"/>
      <c r="S18" s="3"/>
      <c r="T18" s="3"/>
    </row>
    <row r="19" spans="1:20" x14ac:dyDescent="0.25">
      <c r="A19" s="3"/>
      <c r="B19" s="3"/>
      <c r="C19" s="3" t="s">
        <v>74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140</v>
      </c>
      <c r="Q19" s="3"/>
      <c r="R19" s="3"/>
      <c r="S19" s="3"/>
      <c r="T19" s="3"/>
    </row>
    <row r="23" spans="1:20" x14ac:dyDescent="0.25">
      <c r="A23" s="18"/>
      <c r="B23" s="18"/>
      <c r="C23" s="18" t="s">
        <v>75</v>
      </c>
      <c r="D23" s="18"/>
      <c r="E23" s="18"/>
      <c r="F23" s="18"/>
      <c r="G23" s="18" t="s">
        <v>75</v>
      </c>
      <c r="H23" s="18"/>
      <c r="I23" s="18"/>
      <c r="J23" s="18"/>
      <c r="K23" s="18"/>
      <c r="L23" s="18"/>
      <c r="M23" s="18"/>
      <c r="N23" s="18"/>
      <c r="O23" s="18"/>
      <c r="P23" s="18" t="s">
        <v>102</v>
      </c>
      <c r="Q23" s="18"/>
      <c r="R23" s="18"/>
      <c r="S23" s="18"/>
      <c r="T23" s="18"/>
    </row>
    <row r="24" spans="1:20" x14ac:dyDescent="0.25">
      <c r="A24" s="3"/>
      <c r="B24" s="3"/>
      <c r="C24" s="3" t="s">
        <v>76</v>
      </c>
      <c r="D24" s="3"/>
      <c r="E24" s="3"/>
      <c r="F24" s="3"/>
      <c r="G24" s="3" t="s">
        <v>76</v>
      </c>
      <c r="H24" s="3"/>
      <c r="I24" s="3"/>
      <c r="J24" s="3"/>
      <c r="K24" s="3"/>
      <c r="L24" s="3"/>
      <c r="M24" s="3"/>
      <c r="N24" s="3"/>
      <c r="O24" s="3"/>
      <c r="P24" s="3" t="s">
        <v>103</v>
      </c>
      <c r="Q24" s="3"/>
      <c r="R24" s="3"/>
      <c r="S24" s="3"/>
      <c r="T24" s="3"/>
    </row>
  </sheetData>
  <sheetProtection formatCells="0" formatColumns="0" formatRows="0" insertColumns="0" insertRows="0" insertHyperlinks="0" deleteColumns="0" deleteRows="0" sort="0" autoFilter="0" pivotTables="0"/>
  <mergeCells count="15"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 Kegiatan</vt:lpstr>
      <vt:lpstr>1-Penyusunan Dokumen Perenca</vt:lpstr>
      <vt:lpstr>2-Koordinasi dan Penyusunan </vt:lpstr>
      <vt:lpstr>3-Penyediaan Gaji dan Tunjan</vt:lpstr>
      <vt:lpstr>4-Penyediaan Komponen Instal</vt:lpstr>
      <vt:lpstr>5-Penyediaan Peralatan dan P</vt:lpstr>
      <vt:lpstr>6-Penyediaan Bahan Logistik </vt:lpstr>
      <vt:lpstr>7-Penyediaan Barang Cetakan </vt:lpstr>
      <vt:lpstr>8-Penyediaan Bahan Bacaan da</vt:lpstr>
      <vt:lpstr>9-Penyelenggaraan Rapat Koor</vt:lpstr>
      <vt:lpstr>10-Penyediaan Jasa Surat Meny</vt:lpstr>
      <vt:lpstr>11-Penyediaan Jasa Komunikasi</vt:lpstr>
      <vt:lpstr>12-Penyediaan Jasa Pelayanan </vt:lpstr>
      <vt:lpstr>13-Penyediaan Jasa Pemelihara</vt:lpstr>
      <vt:lpstr>14-Pemeliharaan atau Rehabili</vt:lpstr>
      <vt:lpstr>15-Pemeliharaan atau Rehabili</vt:lpstr>
      <vt:lpstr>16-Monitoring dan Evaluasi Pe</vt:lpstr>
      <vt:lpstr>17-Perencanaan Destinasi Pari</vt:lpstr>
      <vt:lpstr>18-Pembinaan dan Pengawasan U</vt:lpstr>
      <vt:lpstr>19-Fasilitasi Standarisasi In</vt:lpstr>
      <vt:lpstr>20-Penguatan Promosi Melalui </vt:lpstr>
      <vt:lpstr>21-Penyediaan Data dan Penyeb</vt:lpstr>
      <vt:lpstr>22-Peningkatan Kerja Sama dan</vt:lpstr>
      <vt:lpstr>23-Koordinasi dan Sinkronisas</vt:lpstr>
      <vt:lpstr>24-Koordinasi dan Sinkronisas</vt:lpstr>
      <vt:lpstr>25-Penyusunan Rencana Aksi Pe</vt:lpstr>
      <vt:lpstr>26-Pengembangan Kompetensi SD</vt:lpstr>
      <vt:lpstr>27-Peningkatan Peran serta Ma</vt:lpstr>
      <vt:lpstr>28-Fasilitasi Pengembangan Ko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SIEP</dc:creator>
  <cp:keywords/>
  <dc:description>Export Data SIEP</dc:description>
  <cp:lastModifiedBy>dewa angga</cp:lastModifiedBy>
  <dcterms:created xsi:type="dcterms:W3CDTF">2023-11-30T03:39:58Z</dcterms:created>
  <dcterms:modified xsi:type="dcterms:W3CDTF">2024-01-02T06:36:54Z</dcterms:modified>
  <cp:category/>
</cp:coreProperties>
</file>